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C:\Users\wsimon\Desktop\Tcom page update - Business Income Worksheets - 25-NPROP-2967215\"/>
    </mc:Choice>
  </mc:AlternateContent>
  <xr:revisionPtr revIDLastSave="0" documentId="13_ncr:1_{BBD25323-8D49-40C6-81F8-20D6C35DE672}" xr6:coauthVersionLast="47" xr6:coauthVersionMax="47" xr10:uidLastSave="{00000000-0000-0000-0000-000000000000}"/>
  <bookViews>
    <workbookView xWindow="30630" yWindow="-15255" windowWidth="25305" windowHeight="14250" firstSheet="1" activeTab="1" xr2:uid="{00000000-000D-0000-FFFF-FFFF00000000}"/>
  </bookViews>
  <sheets>
    <sheet name="BI Worksheet" sheetId="5" state="hidden" r:id="rId1"/>
    <sheet name="BI Healthcare without Coins" sheetId="15" r:id="rId2"/>
    <sheet name="Wind Policy SOV" sheetId="8" state="hidden" r:id="rId3"/>
  </sheets>
  <externalReferences>
    <externalReference r:id="rId4"/>
    <externalReference r:id="rId5"/>
  </externalReferences>
  <definedNames>
    <definedName name="_Order1" hidden="1">255</definedName>
    <definedName name="_Order2" hidden="1">255</definedName>
    <definedName name="AccountSIC">'[1]1-Account'!$D$15</definedName>
    <definedName name="BI_Type">#REF!</definedName>
    <definedName name="blah">[2]Additional_Interests!$C$30:$C$33</definedName>
    <definedName name="blahh">[2]Additional_Interests!$C$30:$C$33</definedName>
    <definedName name="Coinsurance">'[1]Drop Downs'!$F$9:$F$18</definedName>
    <definedName name="Construction">#REF!</definedName>
    <definedName name="HSB_Occ">#REF!</definedName>
    <definedName name="Interest_Type">#REF!</definedName>
    <definedName name="ISO_Prot_Class">#REF!</definedName>
    <definedName name="NAICS">#REF!</definedName>
    <definedName name="NAICS_Desc">#REF!</definedName>
    <definedName name="New_Table">#REF!</definedName>
    <definedName name="_xlnm.Print_Area" localSheetId="1">'BI Healthcare without Coins'!$A$1:$L$103</definedName>
    <definedName name="Print_Titles_MI">#REF!</definedName>
    <definedName name="Process_Sheet">#REF!</definedName>
    <definedName name="Producer_Sheet">#REF!</definedName>
    <definedName name="RBISOOccupancyTypeCodeLookup">[1]RiskBrowser!$BI$3:$BJ$12</definedName>
    <definedName name="RBISOOccupancyTypeDescriptions">[1]RiskBrowser!$BK$3:$BK$12</definedName>
    <definedName name="RCP">'[1]Drop Downs'!$D$2:$D$241</definedName>
    <definedName name="RiskGrades">[1]SICTables!$A$4:$N$2290</definedName>
    <definedName name="Sprinklers">#REF!</definedName>
    <definedName name="Valuation_Bas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15" l="1"/>
  <c r="I49" i="15"/>
  <c r="K100" i="15"/>
  <c r="I100" i="15"/>
  <c r="K34" i="15"/>
  <c r="I34" i="15"/>
  <c r="I97" i="15" s="1"/>
  <c r="G56" i="15"/>
  <c r="K59" i="15" s="1"/>
  <c r="K85" i="15" s="1"/>
  <c r="F56" i="15"/>
  <c r="I59" i="15" s="1"/>
  <c r="K11" i="15" l="1"/>
  <c r="K16" i="15" s="1"/>
  <c r="I11" i="15"/>
  <c r="I16" i="15" s="1"/>
  <c r="I85" i="15"/>
  <c r="I87" i="15" l="1"/>
  <c r="I91" i="15" s="1"/>
  <c r="I98" i="15"/>
  <c r="K97" i="15" l="1"/>
  <c r="K98" i="15"/>
  <c r="I99" i="15" l="1"/>
  <c r="I102" i="15" s="1"/>
  <c r="N26" i="5"/>
  <c r="K26" i="5"/>
  <c r="K43" i="5"/>
  <c r="N10" i="5"/>
  <c r="K10" i="5"/>
  <c r="K99" i="15" l="1"/>
  <c r="K102" i="15" s="1"/>
  <c r="P87" i="15"/>
  <c r="N29" i="5"/>
  <c r="K56" i="5"/>
  <c r="K58" i="5" s="1"/>
  <c r="K29" i="5"/>
  <c r="K46" i="5" s="1"/>
  <c r="N43" i="5"/>
  <c r="N56" i="5" s="1"/>
  <c r="N58" i="5" s="1"/>
  <c r="K87" i="15" l="1"/>
  <c r="N46" i="5"/>
  <c r="O11" i="8"/>
  <c r="N11" i="8"/>
  <c r="P10" i="8"/>
  <c r="P9" i="8"/>
  <c r="P8" i="8"/>
  <c r="P7" i="8"/>
  <c r="P6" i="8"/>
  <c r="P5" i="8"/>
  <c r="P4" i="8"/>
  <c r="P3" i="8"/>
  <c r="K91" i="15" l="1"/>
  <c r="K93" i="15" s="1"/>
  <c r="P11" i="8"/>
  <c r="G43" i="5" l="1"/>
  <c r="G4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Perry,Jeffrey D</author>
  </authors>
  <commentList>
    <comment ref="C32" authorId="0" shapeId="0" xr:uid="{075DDE00-4930-4952-B0A6-42630DC87662}">
      <text>
        <r>
          <rPr>
            <b/>
            <sz val="9"/>
            <color rgb="FF000000"/>
            <rFont val="Tahoma"/>
            <family val="2"/>
          </rPr>
          <t>Perry,Jeffrey D:</t>
        </r>
        <r>
          <rPr>
            <sz val="9"/>
            <color rgb="FF000000"/>
            <rFont val="Tahoma"/>
            <family val="2"/>
          </rPr>
          <t xml:space="preserve">
</t>
        </r>
        <r>
          <rPr>
            <sz val="9"/>
            <color rgb="FF000000"/>
            <rFont val="Tahoma"/>
            <family val="2"/>
          </rPr>
          <t xml:space="preserve">These would be operating expenses that would discontinue if you had a Loss Event.  List the Expense and the amount.  Do not include any amounts that are listed in costs of goods sold.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Hughes,Ryan J</author>
    <author>Perry,Jeffrey D</author>
    <author>Diamond, Paige</author>
    <author>Microsoft Office User</author>
  </authors>
  <commentList>
    <comment ref="C12" authorId="0" shapeId="0" xr:uid="{050DB391-E221-4C47-87FB-7BE4F39A1420}">
      <text>
        <r>
          <rPr>
            <sz val="12"/>
            <color indexed="81"/>
            <rFont val="Tahoma"/>
            <family val="2"/>
          </rPr>
          <t xml:space="preserve">A Coinsurance valuation is prepared for the purpose of determining the theoretical maximum loss exposure without consideration for likely saved expenses, except for the 11 scheduled expenses (outlined below).  
The policy defines coinsurance as:
a) The Net Income (Net Profit or Loss before income taxes), and
b) All operating expenses (except for deductions stated below),
1. Prepaid freight – outgoing
2. Returns and allowances
3. Discounts
4. Bad debts
5. Collection expenses
6. Cost of raw stock and factory supplies consumed
7. Cost of merchandise sold
8. Cost of other supplies consumed
9. Cost of services purchased from outsiders to resell that do not continue
10. Power, heat and refrigeration that do not continue (if form attached)
11. Payroll expenses, if ordinary payroll excluded or limited in the declarations
</t>
        </r>
      </text>
    </comment>
    <comment ref="C20" authorId="0" shapeId="0" xr:uid="{62CD1EE2-45F0-456A-9979-A942BF523CBE}">
      <text>
        <r>
          <rPr>
            <sz val="12"/>
            <color indexed="81"/>
            <rFont val="Arial"/>
            <family val="2"/>
            <scheme val="minor"/>
          </rPr>
          <t xml:space="preserve">Net of any contractual arrangements or obligations as well as Medicare, Medicaid, etc. </t>
        </r>
        <r>
          <rPr>
            <sz val="9"/>
            <color indexed="81"/>
            <rFont val="Tahoma"/>
            <family val="2"/>
          </rPr>
          <t xml:space="preserve">
</t>
        </r>
      </text>
    </comment>
    <comment ref="C21" authorId="0" shapeId="0" xr:uid="{9EE21752-E991-424B-8D14-6178D683608B}">
      <text>
        <r>
          <rPr>
            <sz val="12"/>
            <color indexed="81"/>
            <rFont val="Arial"/>
            <family val="2"/>
            <scheme val="minor"/>
          </rPr>
          <t xml:space="preserve">Net of any contractual arrangements or obligations as well as Medicare, Medicaid, etc. </t>
        </r>
        <r>
          <rPr>
            <sz val="9"/>
            <color indexed="81"/>
            <rFont val="Tahoma"/>
            <family val="2"/>
          </rPr>
          <t xml:space="preserve">
</t>
        </r>
      </text>
    </comment>
    <comment ref="C30" authorId="0" shapeId="0" xr:uid="{B65597C8-7B1E-497D-95AC-13773404FE4E}">
      <text>
        <r>
          <rPr>
            <sz val="12"/>
            <color indexed="81"/>
            <rFont val="Arial"/>
            <family val="2"/>
            <scheme val="minor"/>
          </rPr>
          <t>Examples include items not related to core business such as: fund raising and investment/rental income.  Noteworthy, this entry excludes donations.</t>
        </r>
      </text>
    </comment>
    <comment ref="C41" authorId="0" shapeId="0" xr:uid="{8C6E1241-E625-43FE-BF2A-EE68A0707DC5}">
      <text>
        <r>
          <rPr>
            <sz val="12"/>
            <color indexed="81"/>
            <rFont val="Arial"/>
            <family val="2"/>
            <scheme val="minor"/>
          </rPr>
          <t>These services would not continue under contract after a loss.  Examples include laboratory, food and laundry services, maintenance, and professional fees paid to doctors and technicians (not employed under contract).  Costs that continue should NOT be deducted.</t>
        </r>
        <r>
          <rPr>
            <sz val="9"/>
            <color indexed="81"/>
            <rFont val="Tahoma"/>
            <charset val="1"/>
          </rPr>
          <t xml:space="preserve">
</t>
        </r>
      </text>
    </comment>
    <comment ref="C44" authorId="1" shapeId="0" xr:uid="{E045FFB2-65ED-48CA-BC4A-0826C9FA5F69}">
      <text>
        <r>
          <rPr>
            <sz val="12"/>
            <color indexed="81"/>
            <rFont val="Arial"/>
            <family val="2"/>
            <scheme val="major"/>
          </rPr>
          <t>Includes drugs, food, chemicals, linens, gases, film, cafeteria, cleaning supplies, etc.</t>
        </r>
      </text>
    </comment>
    <comment ref="C45" authorId="0" shapeId="0" xr:uid="{C6E72E3F-6D5B-4E34-B5D1-D6A5973E211F}">
      <text>
        <r>
          <rPr>
            <sz val="12"/>
            <color indexed="81"/>
            <rFont val="Arial"/>
            <family val="2"/>
            <scheme val="minor"/>
          </rPr>
          <t xml:space="preserve">Entry available for items specific to your business. </t>
        </r>
        <r>
          <rPr>
            <sz val="9"/>
            <color indexed="81"/>
            <rFont val="Tahoma"/>
            <family val="2"/>
          </rPr>
          <t xml:space="preserve">
</t>
        </r>
      </text>
    </comment>
    <comment ref="C53" authorId="2" shapeId="0" xr:uid="{F6213B99-DCEB-4075-89AA-26B3422E3CC9}">
      <text>
        <r>
          <rPr>
            <sz val="12"/>
            <color rgb="FF000000"/>
            <rFont val="Arial"/>
            <family val="2"/>
          </rPr>
          <t xml:space="preserve">"Ordinary Payroll" consists of payroll, employee benefits (if directly related to payroll), employees under contract, FICA and Medicare payments, union dues and worker's compensation premiums for all employees (other than officers, executives, dept. managers and employees under contract). 
“Ordinary Payroll” is an element to consider very carefully in the healthcare space due to the critical nature of employee involvement within healthcare operations.  In the event of a long-term shut down which employees would you seek to retain?  Would you layoff critical employees in the event of a short interruption?  If you do plan to layoff specific employees could you get them back when you re-open for business or would they have gone elsewhere?  Do you have skilled or specialized labor?
Differentiating between full-time employees (receiving a W-2 tax form) and independent contractors (receiving a 1099 tax form) should also be evaluated.  Most employees receiving a W-2 should be contemplated within the “Ordinary Payroll” category while independent contract staff would typically receive a 1099 and may fall outside of the scope of an “Ordinary Payroll” classification.  This would be subject to the individual employment contracts, if you are contractually obligated to continue compensation for a defined timeframe, the employee could meet the conditions of an “Ordinary Payroll” employee and therefore this payroll should be contemplated.  
</t>
        </r>
        <r>
          <rPr>
            <b/>
            <sz val="12"/>
            <color rgb="FF000000"/>
            <rFont val="Arial"/>
            <family val="2"/>
          </rPr>
          <t>Leave this section blank if the intent is to include "Ordinary Payroll"</t>
        </r>
        <r>
          <rPr>
            <sz val="12"/>
            <color rgb="FF000000"/>
            <rFont val="Arial"/>
            <family val="2"/>
          </rPr>
          <t xml:space="preserve">
</t>
        </r>
      </text>
    </comment>
    <comment ref="C64" authorId="3" shapeId="0" xr:uid="{F6F4A6AD-98BA-46F4-91FD-D4B0BEE8BA4B}">
      <text>
        <r>
          <rPr>
            <sz val="12"/>
            <color rgb="FF000000"/>
            <rFont val="Arial"/>
            <family val="2"/>
          </rPr>
          <t>This is not the lease or monthly payments. This field represents the reduction of fleet expenses your operations would incur during a loss.</t>
        </r>
        <r>
          <rPr>
            <sz val="10"/>
            <color rgb="FF000000"/>
            <rFont val="Arial"/>
            <family val="2"/>
          </rPr>
          <t xml:space="preserve">
</t>
        </r>
      </text>
    </comment>
    <comment ref="C65" authorId="3" shapeId="0" xr:uid="{B9F0E8C1-2EB4-4BEB-9259-F979E58BAD34}">
      <text>
        <r>
          <rPr>
            <sz val="12"/>
            <color rgb="FF000000"/>
            <rFont val="Arial"/>
            <family val="2"/>
          </rPr>
          <t>Fees directly related to sales.  The most common entry is credit card or transaction fees.  The following items are not typically contemplated: monthly bank statement fees or loan fees that would not be variable by sale volumes.</t>
        </r>
        <r>
          <rPr>
            <sz val="10"/>
            <color rgb="FF000000"/>
            <rFont val="Arial"/>
            <family val="2"/>
          </rPr>
          <t xml:space="preserve">
</t>
        </r>
      </text>
    </comment>
    <comment ref="C66" authorId="3" shapeId="0" xr:uid="{38A41B5D-391C-42C1-9C60-C1B076B37A08}">
      <text>
        <r>
          <rPr>
            <sz val="12"/>
            <color rgb="FF000000"/>
            <rFont val="Arial"/>
            <family val="2"/>
          </rPr>
          <t>Rentals that would discontinue during the period.  The following items are usually out of scope: long term lease agreements or lease to own arrangements as they would likely continue.</t>
        </r>
      </text>
    </comment>
    <comment ref="C67" authorId="3" shapeId="0" xr:uid="{D1C7E30E-0583-4967-80D9-DD88FD89D7F6}">
      <text>
        <r>
          <rPr>
            <sz val="12"/>
            <color rgb="FF000000"/>
            <rFont val="Arial"/>
            <family val="2"/>
          </rPr>
          <t xml:space="preserve">Items typically included are supplies, or a contract that could be cancelled during the loss period.  An outside service contract that is for a weekly or monthly set fee that could not be cancelled should not be included.
</t>
        </r>
      </text>
    </comment>
    <comment ref="C68" authorId="3" shapeId="0" xr:uid="{8EC0EE90-B8C9-4A01-8EA3-F23E113D2487}">
      <text>
        <r>
          <rPr>
            <sz val="12"/>
            <color rgb="FF000000"/>
            <rFont val="Arial"/>
            <family val="2"/>
          </rPr>
          <t>Normally Accounting, Legal, Consulting Fees that are related to sales.  Fees which should not be contemplated are: monthly payroll processing fees, or tax preparation that would continue during the loss.</t>
        </r>
        <r>
          <rPr>
            <sz val="10"/>
            <color rgb="FF000000"/>
            <rFont val="Arial"/>
            <family val="2"/>
          </rPr>
          <t xml:space="preserve">
</t>
        </r>
      </text>
    </comment>
    <comment ref="C69" authorId="3" shapeId="0" xr:uid="{F6DBF365-C447-4510-82D0-84F52538B431}">
      <text>
        <r>
          <rPr>
            <sz val="12"/>
            <color rgb="FF000000"/>
            <rFont val="Arial"/>
            <family val="2"/>
          </rPr>
          <t>Depends largely on the nature of your business, but the longer the loss the more likely office supply expenses are going to discontinue.  Normally a small allocation would be required even with a brief shutdown as paper, printer ink, etc. would still be utilized in some capacity.</t>
        </r>
        <r>
          <rPr>
            <sz val="10"/>
            <color rgb="FF000000"/>
            <rFont val="Arial"/>
            <family val="2"/>
          </rPr>
          <t xml:space="preserve">
</t>
        </r>
      </text>
    </comment>
    <comment ref="C70" authorId="3" shapeId="0" xr:uid="{5E650A77-2E8B-4258-8489-3BA8C589382D}">
      <text>
        <r>
          <rPr>
            <sz val="12"/>
            <color rgb="FF000000"/>
            <rFont val="Arial"/>
            <family val="2"/>
          </rPr>
          <t>Very much contingent on the lease agreement. Do you have an abatement clause that will initiate that would discontinue the rent obligation at the loss location?  Is there a variable part of your rent that is based on revenue/sale volumes?</t>
        </r>
        <r>
          <rPr>
            <sz val="10"/>
            <color rgb="FF000000"/>
            <rFont val="Arial"/>
            <family val="2"/>
          </rPr>
          <t xml:space="preserve">
</t>
        </r>
      </text>
    </comment>
    <comment ref="C71" authorId="3" shapeId="0" xr:uid="{826555E8-E340-4CC9-8C68-1A513FE6BAF8}">
      <text>
        <r>
          <rPr>
            <sz val="12"/>
            <color rgb="FF000000"/>
            <rFont val="Arial"/>
            <family val="2"/>
          </rPr>
          <t>If machines are not running and equipment is not being used then most likely there will be a savings in at least the repair portions, and potentially in the maintenance aspect of operations if routine maintenance is not required. </t>
        </r>
        <r>
          <rPr>
            <sz val="10"/>
            <color rgb="FF000000"/>
            <rFont val="Arial"/>
            <family val="2"/>
          </rPr>
          <t xml:space="preserve">
</t>
        </r>
      </text>
    </comment>
    <comment ref="C72" authorId="3" shapeId="0" xr:uid="{656B8F68-31ED-453A-A43F-E02547A75084}">
      <text>
        <r>
          <rPr>
            <sz val="12"/>
            <color rgb="FF000000"/>
            <rFont val="Arial"/>
            <family val="2"/>
          </rPr>
          <t xml:space="preserve">What does your service contract say? Do you have the ability to put services on hold to avoid these expenses?  Is the service quantity based on production which could generate a reduction in normal operating expenses?
</t>
        </r>
      </text>
    </comment>
    <comment ref="C73" authorId="3" shapeId="0" xr:uid="{4DD7AE34-5F4E-401A-9C94-E701ED2AFFB3}">
      <text>
        <r>
          <rPr>
            <sz val="12"/>
            <color rgb="FF000000"/>
            <rFont val="Arial"/>
            <family val="2"/>
          </rPr>
          <t xml:space="preserve">Do you have employees that typically engage in routine travel as part of normal operations which may discontinue or experience a reduction in the event of a loss?  </t>
        </r>
        <r>
          <rPr>
            <sz val="10"/>
            <color rgb="FF000000"/>
            <rFont val="Arial"/>
            <family val="2"/>
          </rPr>
          <t xml:space="preserve">
</t>
        </r>
      </text>
    </comment>
    <comment ref="C74" authorId="3" shapeId="0" xr:uid="{1839B4D4-75EC-4554-8B32-0A6792091B9D}">
      <text>
        <r>
          <rPr>
            <sz val="12"/>
            <color rgb="FF000000"/>
            <rFont val="Arial"/>
            <family val="2"/>
          </rPr>
          <t xml:space="preserve">Do you have a large amount of long distance calls or a variable usage telephone/communication contract?  Could a loss impact the expenses associated with telephone or communications?
</t>
        </r>
      </text>
    </comment>
    <comment ref="C75" authorId="3" shapeId="0" xr:uid="{204471DC-62FF-408E-83B1-107BD8A6C0B9}">
      <text>
        <r>
          <rPr>
            <sz val="12"/>
            <color rgb="FF000000"/>
            <rFont val="Arial"/>
            <family val="2"/>
          </rPr>
          <t xml:space="preserve">What portion of your utilities are based on production?   If no production will there be a significant downturn in usage? 
</t>
        </r>
        <r>
          <rPr>
            <sz val="12"/>
            <color rgb="FF000000"/>
            <rFont val="Arial"/>
            <family val="2"/>
          </rPr>
          <t xml:space="preserve">
</t>
        </r>
        <r>
          <rPr>
            <sz val="12"/>
            <color rgb="FF000000"/>
            <rFont val="Arial"/>
            <family val="2"/>
          </rPr>
          <t>Some examples may include savings from power, heat and refrigeration that would discontinue.</t>
        </r>
        <r>
          <rPr>
            <sz val="10"/>
            <color rgb="FF000000"/>
            <rFont val="Arial"/>
            <family val="2"/>
          </rPr>
          <t xml:space="preserve">
</t>
        </r>
      </text>
    </comment>
    <comment ref="C77" authorId="2" shapeId="0" xr:uid="{D3D53151-9B9B-4413-889A-977AFD518DC2}">
      <text>
        <r>
          <rPr>
            <sz val="12"/>
            <color rgb="FF000000"/>
            <rFont val="Arial"/>
            <family val="2"/>
          </rPr>
          <t>Other Variable Expenses expected to discontinue during a total or partial suspension of business operations</t>
        </r>
      </text>
    </comment>
    <comment ref="C89" authorId="0" shapeId="0" xr:uid="{013248CD-3EF3-4C39-AB45-DE4ACAE5D680}">
      <text>
        <r>
          <rPr>
            <sz val="12"/>
            <color indexed="81"/>
            <rFont val="Arial"/>
            <family val="2"/>
          </rPr>
          <t>Examples could include: Increased service/repair costs, costs to rent or lease machinery and equipment, costs to contract with others to perform your usual activities, overtime/add to staff/or temporary labor (including travel expenses), expedited labor or shipping costs, purchase of goods and materials, temporary site expenses (rent, utilities, etc.), any relocation expenses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D73D720-8381-4B96-BDE1-8AF1C67DCE48}" keepAlive="1" name="Query - Table" description="Connection to the 'Table' query in the workbook." type="5" refreshedVersion="8" background="1" saveData="1">
    <dbPr connection="Provider=Microsoft.Mashup.OleDb.1;Data Source=$Workbook$;Location=Table;Extended Properties=&quot;&quot;" command="SELECT * FROM [Table]"/>
  </connection>
  <connection id="2" xr16:uid="{41CA156C-30A8-487E-B4DF-EEB0E2AB026E}" keepAlive="1" name="Query - Table12" description="Connection to the 'Table12' query in the workbook." type="5" refreshedVersion="0" background="1">
    <dbPr connection="Provider=Microsoft.Mashup.OleDb.1;Data Source=$Workbook$;Location=Table12;Extended Properties=&quot;&quot;" command="SELECT * FROM [Table12]"/>
  </connection>
  <connection id="3" xr16:uid="{DC2D70D7-C77D-4C69-BD52-CB1F3C79E1F4}" keepAlive="1" name="Query - Table13" description="Connection to the 'Table13' query in the workbook." type="5" refreshedVersion="0" background="1">
    <dbPr connection="Provider=Microsoft.Mashup.OleDb.1;Data Source=$Workbook$;Location=Table13;Extended Properties=&quot;&quot;" command="SELECT * FROM [Table13]"/>
  </connection>
</connections>
</file>

<file path=xl/sharedStrings.xml><?xml version="1.0" encoding="utf-8"?>
<sst xmlns="http://schemas.openxmlformats.org/spreadsheetml/2006/main" count="227" uniqueCount="160">
  <si>
    <t>Current 12 Month Period</t>
  </si>
  <si>
    <t>Actual 12 Month</t>
  </si>
  <si>
    <t>Estimated 12 Month</t>
  </si>
  <si>
    <t>Ending</t>
  </si>
  <si>
    <t xml:space="preserve"> </t>
  </si>
  <si>
    <t>Net Income/Loss Before Income Taxes</t>
  </si>
  <si>
    <t>Plus: Normal Operating Expenses</t>
  </si>
  <si>
    <t>Subtotal (Gross Profit)</t>
  </si>
  <si>
    <t>Subtract:</t>
  </si>
  <si>
    <t>Coinsurance Adjustments, if Coinsurance is to be considered.</t>
  </si>
  <si>
    <t xml:space="preserve">  (If these items are included in Operating Expenses)</t>
  </si>
  <si>
    <t>Prepaid freight (Outgoing)</t>
  </si>
  <si>
    <t>Returns and allowance</t>
  </si>
  <si>
    <t>Discounts</t>
  </si>
  <si>
    <t>Bad debt</t>
  </si>
  <si>
    <t>Collection expenses</t>
  </si>
  <si>
    <t>Cost of raw stock and factory supplies consumed</t>
  </si>
  <si>
    <t>cost of merchandise sold</t>
  </si>
  <si>
    <t>cost of other supplies consumed</t>
  </si>
  <si>
    <t>Cost of services purchased from outsiders to resell that do not continue</t>
  </si>
  <si>
    <t>Power, heat, and refrigerationthat do not continue (if form attached)</t>
  </si>
  <si>
    <t>Payroll expenses, if ordinary payroll excluded or limited in the declarations</t>
  </si>
  <si>
    <t>Total Coinsurance Adjustments</t>
  </si>
  <si>
    <t>Subtotal : 100% Coinsurance limit Coverage needed</t>
  </si>
  <si>
    <r>
      <t xml:space="preserve">Deduct: </t>
    </r>
    <r>
      <rPr>
        <b/>
        <sz val="10"/>
        <color rgb="FFFF0000"/>
        <rFont val="Arial"/>
        <family val="2"/>
      </rPr>
      <t>(non continuing operating expenses not excluded above except payroll)</t>
    </r>
  </si>
  <si>
    <t>Rent (Abates per Lease)</t>
  </si>
  <si>
    <t>Cleaning Expense ( Contract Cancellable)</t>
  </si>
  <si>
    <t>Subtotal</t>
  </si>
  <si>
    <t>Annual Business Income After Saved Expenses</t>
  </si>
  <si>
    <t>Check</t>
  </si>
  <si>
    <t>Gross Revenues</t>
  </si>
  <si>
    <t>Less: Cost of Goods Sold</t>
  </si>
  <si>
    <t>Less: Non-Continuing Operating Expenses</t>
  </si>
  <si>
    <t>Annual Business Income</t>
  </si>
  <si>
    <t>Most Recent 12-month Year End</t>
  </si>
  <si>
    <t>Projected Next 12-month Year End</t>
  </si>
  <si>
    <t>Other Income</t>
  </si>
  <si>
    <t>Total Income</t>
  </si>
  <si>
    <t>Total Payroll &amp; Benefits</t>
  </si>
  <si>
    <t>Variable Non-Continuing Operating Expenses (related to sales)</t>
  </si>
  <si>
    <t>Auto &amp; Truck</t>
  </si>
  <si>
    <t>Bank Charges</t>
  </si>
  <si>
    <t>Equipment Rental</t>
  </si>
  <si>
    <t>Janitorial</t>
  </si>
  <si>
    <t>Professional Fees</t>
  </si>
  <si>
    <t>Office Supplies</t>
  </si>
  <si>
    <t>Rent (per lease abatement clause)</t>
  </si>
  <si>
    <t>Repairs &amp; Maintenance</t>
  </si>
  <si>
    <t>Trash Service</t>
  </si>
  <si>
    <t>Travel</t>
  </si>
  <si>
    <t>Telephone</t>
  </si>
  <si>
    <t>Utilities</t>
  </si>
  <si>
    <t>Other</t>
  </si>
  <si>
    <t>Total Projected Saved Expenses due to Suspension of Operations</t>
  </si>
  <si>
    <t>Annual Business Income Coverage Value</t>
  </si>
  <si>
    <t xml:space="preserve">Coinsurance Applicable? </t>
  </si>
  <si>
    <t>Acme Smoked Fish         2019  STATEMENT OF VALUES</t>
  </si>
  <si>
    <t>Wind Deductible Policy- WITHOUT BI</t>
  </si>
  <si>
    <t>(non Stock)</t>
  </si>
  <si>
    <t>Loc. No.</t>
  </si>
  <si>
    <t>Address</t>
  </si>
  <si>
    <t>City</t>
  </si>
  <si>
    <t>State</t>
  </si>
  <si>
    <t>Zip</t>
  </si>
  <si>
    <t>Occupancy</t>
  </si>
  <si>
    <t>Square Feet</t>
  </si>
  <si>
    <t>Year Built</t>
  </si>
  <si>
    <t>Construction</t>
  </si>
  <si>
    <t>Sprinklered (Y/N)</t>
  </si>
  <si>
    <t>Alarms</t>
  </si>
  <si>
    <t>Wind Ded</t>
  </si>
  <si>
    <t>Flood Zone</t>
  </si>
  <si>
    <t xml:space="preserve">Real Property </t>
  </si>
  <si>
    <t>Personal Property</t>
  </si>
  <si>
    <t>Total Location Values</t>
  </si>
  <si>
    <t>1.1</t>
  </si>
  <si>
    <t>26-32 Gem St</t>
  </si>
  <si>
    <t>Brooklyn</t>
  </si>
  <si>
    <t>NY</t>
  </si>
  <si>
    <t>Office, cold storage, Factory</t>
  </si>
  <si>
    <t>Y</t>
  </si>
  <si>
    <t>AE</t>
  </si>
  <si>
    <t>1.2</t>
  </si>
  <si>
    <t>34-56 Gem St</t>
  </si>
  <si>
    <t>1.3</t>
  </si>
  <si>
    <t>190 Banker St</t>
  </si>
  <si>
    <t>1.4</t>
  </si>
  <si>
    <t>192 Banker St</t>
  </si>
  <si>
    <t>1.5</t>
  </si>
  <si>
    <t>combined heat, power plant</t>
  </si>
  <si>
    <t>3.1</t>
  </si>
  <si>
    <t>360 Acme Way</t>
  </si>
  <si>
    <t>Wilmington</t>
  </si>
  <si>
    <t>NC</t>
  </si>
  <si>
    <t>Factory</t>
  </si>
  <si>
    <t>X</t>
  </si>
  <si>
    <t>3.2</t>
  </si>
  <si>
    <t>4</t>
  </si>
  <si>
    <t>1400 SW 1st Court Street</t>
  </si>
  <si>
    <t>Pompano Beach</t>
  </si>
  <si>
    <t>FL</t>
  </si>
  <si>
    <t>N</t>
  </si>
  <si>
    <t>Current</t>
  </si>
  <si>
    <t>Anticipated</t>
  </si>
  <si>
    <t xml:space="preserve">Coinsurance Coverage </t>
  </si>
  <si>
    <t>Included 100% number in H6 &amp; J6 but put in white font so it can't be seen.  The Coinsurance % is then calculated off those numbers</t>
  </si>
  <si>
    <t>Coinsurance %</t>
  </si>
  <si>
    <t>Coinsurance Total</t>
  </si>
  <si>
    <t>Business Income - Extended Term Options</t>
  </si>
  <si>
    <t>Annual Business Income and Extra Expense</t>
  </si>
  <si>
    <t>Extra Expense</t>
  </si>
  <si>
    <t>Policy Months</t>
  </si>
  <si>
    <t xml:space="preserve">Please note that if, during the policy year, you experience unexpected changes in income and/or expenses, you should recalculate the worksheet </t>
  </si>
  <si>
    <t>One Tower Square</t>
  </si>
  <si>
    <t>Hartford, CT 06183</t>
  </si>
  <si>
    <t xml:space="preserve">The Travelers Indemnity Company </t>
  </si>
  <si>
    <t>and its property casualty affiliates</t>
  </si>
  <si>
    <t xml:space="preserve">This materical does not amend, or otherwise affect the provisions or coverages of any insurance policy or bond issued by Travelers. </t>
  </si>
  <si>
    <t>It is not a representation that coverage does or does not exist for any particular claim or loss under any such policy or bond. Coverage</t>
  </si>
  <si>
    <t>depends on the facts and circumstances involved in the claim or loss, all applicable bond provision, and any applicable law. Availability</t>
  </si>
  <si>
    <t>of coverage referenced in this document can depend on underwriting qualifications and state regulations.</t>
  </si>
  <si>
    <t>and submit these new figures, along with a request for any needed increase in your amount of business income insurance to us.</t>
  </si>
  <si>
    <t>If you do not, and you experience a loss, you might not have enough insurance to cover your losses.</t>
  </si>
  <si>
    <t>Complete individual entries and the rest of the sheet will auto-calculate.</t>
  </si>
  <si>
    <t>The expenses above are only applicable when coinsurance is not selected.</t>
  </si>
  <si>
    <t>N/A</t>
  </si>
  <si>
    <t>Plus: Extra Expense</t>
  </si>
  <si>
    <t>Annual Business Income (and Extra Expense if applicable)</t>
  </si>
  <si>
    <t>Insured Name:</t>
  </si>
  <si>
    <t>Date:</t>
  </si>
  <si>
    <t>Location(s) included in this projection:</t>
  </si>
  <si>
    <t>Signature:</t>
  </si>
  <si>
    <t>Official Title:</t>
  </si>
  <si>
    <t>Business Income Worksheet for Healthcare</t>
  </si>
  <si>
    <t>Inpatient Services</t>
  </si>
  <si>
    <t>Outpatient Services</t>
  </si>
  <si>
    <t>Emergency Room Services</t>
  </si>
  <si>
    <t>Educational Programs (tuition, fees, related income)</t>
  </si>
  <si>
    <t>Grants and Research Contracts</t>
  </si>
  <si>
    <t>Operating Revenue</t>
  </si>
  <si>
    <t>Less : Operating Expenses and Payroll Projected to Discontinue During Suspension Period</t>
  </si>
  <si>
    <t>Total Operating Revenue</t>
  </si>
  <si>
    <t>Subtotal of Operating Expenses and Payroll to Discontinue</t>
  </si>
  <si>
    <t>Services purchased from outside vendors</t>
  </si>
  <si>
    <t>Cost of Goods Sold</t>
  </si>
  <si>
    <t>Supplies</t>
  </si>
  <si>
    <t>Other Expenses</t>
  </si>
  <si>
    <t>Contractual adjustments, bad debts, collection expenses, and free services</t>
  </si>
  <si>
    <t>Revenue from long term or assisted living services</t>
  </si>
  <si>
    <r>
      <t xml:space="preserve">Salaries, Wages &amp; Benefits - </t>
    </r>
    <r>
      <rPr>
        <b/>
        <sz val="18"/>
        <color theme="4"/>
        <rFont val="Batterson Sans Regular"/>
      </rPr>
      <t>Do not complete this section if the intent is to include all "Ordinary Payroll"</t>
    </r>
  </si>
  <si>
    <t>"Ordinary Payroll" Limitation/Exclusion</t>
  </si>
  <si>
    <t xml:space="preserve">  Total "Ordinary Payroll"</t>
  </si>
  <si>
    <t xml:space="preserve">  Total non-continuing "Ordinary Payroll" </t>
  </si>
  <si>
    <t>Days of "Ordinary Payroll" coverage per policy ( 0 = "Ordinary Payroll" is excluded )</t>
  </si>
  <si>
    <t>Officers, Executives, and Managers Payroll</t>
  </si>
  <si>
    <t>No</t>
  </si>
  <si>
    <t>Pharmacy (operated by you)</t>
  </si>
  <si>
    <t>Cafeteria, Gift Shop, and Parking</t>
  </si>
  <si>
    <t>Surgery Suites</t>
  </si>
  <si>
    <t>Imaging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</si>
</sst>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2]* #,##0.00_);_([$€-2]* \(#,##0.00\);_([$€-2]* &quot;-&quot;??_)"/>
    <numFmt numFmtId="166" formatCode="&quot;$&quot;#,##0"/>
    <numFmt numFmtId="167" formatCode="00000"/>
    <numFmt numFmtId="168" formatCode="[$-409]mmmm\ d\,\ yyyy;@"/>
    <numFmt numFmtId="169" formatCode="&quot;$&quot;#,##0.00"/>
  </numFmts>
  <fonts count="104">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b/>
      <sz val="16"/>
      <name val="Arial"/>
      <family val="2"/>
    </font>
    <font>
      <sz val="10"/>
      <name val="Arial"/>
      <family val="2"/>
    </font>
    <font>
      <sz val="10"/>
      <color indexed="10"/>
      <name val="Arial"/>
      <family val="2"/>
    </font>
    <font>
      <sz val="12"/>
      <name val="Arial"/>
      <family val="2"/>
    </font>
    <font>
      <b/>
      <sz val="12"/>
      <name val="Arial"/>
      <family val="2"/>
    </font>
    <font>
      <b/>
      <sz val="10"/>
      <name val="Arial"/>
      <family val="2"/>
    </font>
    <font>
      <b/>
      <sz val="11"/>
      <name val="Arial"/>
      <family val="2"/>
    </font>
    <font>
      <b/>
      <sz val="10"/>
      <color rgb="FFFF000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b/>
      <sz val="11"/>
      <name val="Times New Roman"/>
      <family val="1"/>
    </font>
    <font>
      <sz val="11"/>
      <color indexed="17"/>
      <name val="Calibri"/>
      <family val="2"/>
    </font>
    <font>
      <b/>
      <sz val="15"/>
      <color indexed="56"/>
      <name val="Calibri"/>
      <family val="2"/>
    </font>
    <font>
      <b/>
      <sz val="13"/>
      <color indexed="56"/>
      <name val="Calibri"/>
      <family val="2"/>
    </font>
    <font>
      <b/>
      <sz val="11"/>
      <color indexed="56"/>
      <name val="Calibri"/>
      <family val="2"/>
    </font>
    <font>
      <u/>
      <sz val="7.5"/>
      <color indexed="12"/>
      <name val="Arial"/>
      <family val="2"/>
    </font>
    <font>
      <u/>
      <sz val="10"/>
      <color indexed="12"/>
      <name val="Arial"/>
      <family val="2"/>
    </font>
    <font>
      <u/>
      <sz val="10"/>
      <color indexed="12"/>
      <name val="Arial"/>
      <family val="2"/>
    </font>
    <font>
      <u/>
      <sz val="10"/>
      <color theme="10"/>
      <name val="Arial"/>
      <family val="2"/>
    </font>
    <font>
      <u/>
      <sz val="10"/>
      <color theme="10"/>
      <name val="Arial"/>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6"/>
      <name val="Arial"/>
      <family val="2"/>
    </font>
    <font>
      <sz val="12"/>
      <name val="Arial"/>
      <family val="2"/>
    </font>
    <font>
      <sz val="10"/>
      <color indexed="8"/>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indexed="10"/>
      <name val="Arial"/>
      <family val="2"/>
    </font>
    <font>
      <sz val="10"/>
      <name val="Arial"/>
      <family val="2"/>
    </font>
    <font>
      <b/>
      <sz val="14"/>
      <name val="Batterson Sans Regular"/>
    </font>
    <font>
      <b/>
      <sz val="20"/>
      <name val="Batterson Sans Regular"/>
    </font>
    <font>
      <sz val="14"/>
      <name val="Batterson Sans Regular"/>
    </font>
    <font>
      <sz val="20"/>
      <name val="Batterson Sans Regular"/>
    </font>
    <font>
      <sz val="26"/>
      <name val="Batterson Sans Regular"/>
    </font>
    <font>
      <b/>
      <sz val="16"/>
      <name val="Batterson Sans Regular"/>
    </font>
    <font>
      <b/>
      <sz val="18"/>
      <name val="Batterson Sans Regular"/>
    </font>
    <font>
      <sz val="18"/>
      <name val="Batterson Sans Regular"/>
    </font>
    <font>
      <b/>
      <sz val="28"/>
      <name val="Batterson Sans Regular"/>
    </font>
    <font>
      <sz val="16"/>
      <name val="Batterson Sans Regular"/>
    </font>
    <font>
      <sz val="14"/>
      <color rgb="FFFF0000"/>
      <name val="Batterson Sans Regular"/>
    </font>
    <font>
      <sz val="16"/>
      <color rgb="FFFF0000"/>
      <name val="Batterson Sans Regular"/>
    </font>
    <font>
      <sz val="14"/>
      <color theme="3"/>
      <name val="Batterson Sans Regular"/>
    </font>
    <font>
      <sz val="14"/>
      <name val="Calibri"/>
      <family val="2"/>
    </font>
    <font>
      <sz val="9"/>
      <color rgb="FF000000"/>
      <name val="Tahoma"/>
      <family val="2"/>
    </font>
    <font>
      <b/>
      <sz val="9"/>
      <color rgb="FF000000"/>
      <name val="Tahoma"/>
      <family val="2"/>
    </font>
    <font>
      <sz val="10"/>
      <color rgb="FF000000"/>
      <name val="Arial"/>
      <family val="2"/>
    </font>
    <font>
      <sz val="18"/>
      <color theme="3"/>
      <name val="Batterson Sans Regular"/>
    </font>
    <font>
      <b/>
      <sz val="16"/>
      <color theme="0"/>
      <name val="Batterson Sans Regular"/>
    </font>
    <font>
      <sz val="16"/>
      <color theme="0"/>
      <name val="Batterson Sans Regular"/>
    </font>
    <font>
      <i/>
      <sz val="16"/>
      <name val="Batterson Sans Regular"/>
    </font>
    <font>
      <sz val="12"/>
      <color rgb="FF000000"/>
      <name val="Arial"/>
      <family val="2"/>
    </font>
    <font>
      <sz val="8"/>
      <name val="Arial"/>
      <family val="2"/>
    </font>
    <font>
      <sz val="16"/>
      <color theme="3"/>
      <name val="Batterson Sans Regular"/>
    </font>
    <font>
      <sz val="22"/>
      <name val="Batterson Sans Regular"/>
    </font>
    <font>
      <b/>
      <sz val="22"/>
      <name val="Batterson Sans Regular"/>
    </font>
    <font>
      <sz val="18"/>
      <color rgb="FFFF0000"/>
      <name val="Batterson Sans Regular"/>
    </font>
    <font>
      <sz val="16"/>
      <name val="Calibri"/>
      <family val="2"/>
    </font>
    <font>
      <u/>
      <sz val="16"/>
      <name val="Batterson Sans Regular"/>
    </font>
    <font>
      <b/>
      <sz val="16"/>
      <color rgb="FFFF0000"/>
      <name val="Batterson Sans Regular"/>
    </font>
    <font>
      <sz val="18"/>
      <color theme="4"/>
      <name val="Batterson Sans Regular"/>
    </font>
    <font>
      <b/>
      <sz val="16"/>
      <color theme="3"/>
      <name val="Batterson Sans Regular"/>
    </font>
    <font>
      <i/>
      <sz val="16"/>
      <color theme="4"/>
      <name val="Batterson Sans Regular"/>
    </font>
    <font>
      <b/>
      <sz val="16"/>
      <color theme="9"/>
      <name val="Batterson Sans Regular"/>
    </font>
    <font>
      <sz val="22"/>
      <color theme="0"/>
      <name val="Batterson Sans Regular"/>
    </font>
    <font>
      <b/>
      <sz val="22"/>
      <color theme="0"/>
      <name val="Batterson Sans Regular"/>
    </font>
    <font>
      <sz val="20"/>
      <color theme="0"/>
      <name val="Batterson Sans Regular"/>
    </font>
    <font>
      <sz val="14"/>
      <color theme="0"/>
      <name val="Batterson Sans Regular"/>
    </font>
    <font>
      <b/>
      <sz val="18"/>
      <color theme="1"/>
      <name val="Batterson Sans Regular"/>
    </font>
    <font>
      <sz val="18"/>
      <color theme="1"/>
      <name val="Batterson Sans Regular"/>
    </font>
    <font>
      <sz val="16"/>
      <color theme="4"/>
      <name val="Batterson Sans Regular"/>
    </font>
    <font>
      <sz val="12"/>
      <name val="Batterson Sans Regular"/>
    </font>
    <font>
      <sz val="12"/>
      <color indexed="81"/>
      <name val="Tahoma"/>
      <family val="2"/>
    </font>
    <font>
      <sz val="18"/>
      <color theme="9" tint="0.79998168889431442"/>
      <name val="Batterson Sans Regular"/>
    </font>
    <font>
      <i/>
      <sz val="10"/>
      <color theme="4"/>
      <name val="Batterson Sans Regular"/>
    </font>
    <font>
      <i/>
      <sz val="10"/>
      <name val="Batterson Sans Regular"/>
    </font>
    <font>
      <b/>
      <sz val="10"/>
      <name val="Batterson Sans Regular"/>
    </font>
    <font>
      <i/>
      <sz val="12"/>
      <color theme="3"/>
      <name val="Batterson Sans Regular"/>
    </font>
    <font>
      <sz val="9"/>
      <color indexed="81"/>
      <name val="Tahoma"/>
      <family val="2"/>
    </font>
    <font>
      <sz val="12"/>
      <color indexed="81"/>
      <name val="Arial"/>
      <family val="2"/>
      <scheme val="minor"/>
    </font>
    <font>
      <b/>
      <sz val="18"/>
      <color theme="4"/>
      <name val="Batterson Sans Regular"/>
    </font>
    <font>
      <sz val="16"/>
      <name val="Batterson Sans Black"/>
      <family val="3"/>
    </font>
    <font>
      <sz val="18"/>
      <color theme="0"/>
      <name val="Batterson Sans Regular"/>
    </font>
    <font>
      <sz val="9"/>
      <color indexed="81"/>
      <name val="Tahoma"/>
      <charset val="1"/>
    </font>
    <font>
      <sz val="12"/>
      <color indexed="81"/>
      <name val="Arial"/>
      <family val="2"/>
      <scheme val="major"/>
    </font>
    <font>
      <b/>
      <sz val="12"/>
      <color rgb="FF000000"/>
      <name val="Arial"/>
      <family val="2"/>
    </font>
    <font>
      <sz val="12"/>
      <color indexed="8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4506668294322"/>
        <bgColor indexed="64"/>
      </patternFill>
    </fill>
    <fill>
      <patternFill patternType="solid">
        <fgColor theme="0" tint="-4.9989318521683403E-2"/>
        <bgColor indexed="64"/>
      </patternFill>
    </fill>
    <fill>
      <patternFill patternType="solid">
        <fgColor theme="7"/>
        <bgColor indexed="64"/>
      </patternFill>
    </fill>
    <fill>
      <patternFill patternType="solid">
        <fgColor theme="8"/>
        <bgColor indexed="64"/>
      </patternFill>
    </fill>
    <fill>
      <patternFill patternType="solid">
        <fgColor theme="9" tint="0.39997558519241921"/>
        <bgColor indexed="64"/>
      </patternFill>
    </fill>
    <fill>
      <patternFill patternType="solid">
        <fgColor theme="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style="thin">
        <color indexed="64"/>
      </right>
      <top/>
      <bottom/>
      <diagonal/>
    </border>
    <border>
      <left/>
      <right/>
      <top style="thin">
        <color auto="1"/>
      </top>
      <bottom/>
      <diagonal/>
    </border>
    <border>
      <left/>
      <right/>
      <top style="thin">
        <color theme="7"/>
      </top>
      <bottom style="thin">
        <color theme="7"/>
      </bottom>
      <diagonal/>
    </border>
    <border>
      <left/>
      <right/>
      <top style="thin">
        <color indexed="64"/>
      </top>
      <bottom style="thin">
        <color indexed="64"/>
      </bottom>
      <diagonal/>
    </border>
    <border>
      <left/>
      <right/>
      <top style="thin">
        <color auto="1"/>
      </top>
      <bottom style="thin">
        <color auto="1"/>
      </bottom>
      <diagonal/>
    </border>
    <border>
      <left/>
      <right/>
      <top style="thin">
        <color indexed="64"/>
      </top>
      <bottom style="thin">
        <color indexed="64"/>
      </bottom>
      <diagonal/>
    </border>
  </borders>
  <cellStyleXfs count="1790">
    <xf numFmtId="0" fontId="0" fillId="0" borderId="0"/>
    <xf numFmtId="43" fontId="8" fillId="0" borderId="0" applyFont="0" applyFill="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3" applyNumberFormat="0" applyAlignment="0" applyProtection="0"/>
    <xf numFmtId="0" fontId="21" fillId="21" borderId="4"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4" fontId="2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0" fontId="23" fillId="0" borderId="0" applyNumberFormat="0" applyFill="0" applyBorder="0" applyAlignment="0" applyProtection="0"/>
    <xf numFmtId="0" fontId="24" fillId="0" borderId="5"/>
    <xf numFmtId="0" fontId="24" fillId="0" borderId="6">
      <alignment horizontal="center" wrapText="1"/>
    </xf>
    <xf numFmtId="0" fontId="25" fillId="4" borderId="0" applyNumberFormat="0" applyBorder="0" applyAlignment="0" applyProtection="0"/>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5" fillId="7" borderId="3" applyNumberFormat="0" applyAlignment="0" applyProtection="0"/>
    <xf numFmtId="0" fontId="36" fillId="0" borderId="10" applyNumberFormat="0" applyFill="0" applyAlignment="0" applyProtection="0"/>
    <xf numFmtId="0" fontId="37" fillId="22" borderId="0" applyNumberFormat="0" applyBorder="0" applyAlignment="0" applyProtection="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xf numFmtId="0" fontId="10" fillId="0" borderId="0"/>
    <xf numFmtId="0" fontId="7" fillId="0" borderId="0"/>
    <xf numFmtId="0" fontId="7" fillId="0" borderId="0"/>
    <xf numFmtId="0" fontId="7" fillId="0" borderId="0"/>
    <xf numFmtId="0" fontId="7" fillId="0" borderId="0"/>
    <xf numFmtId="0" fontId="7" fillId="0" borderId="0"/>
    <xf numFmtId="0" fontId="22" fillId="0" borderId="0"/>
    <xf numFmtId="0" fontId="3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9" fillId="0" borderId="0"/>
    <xf numFmtId="0" fontId="12"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39" fillId="0" borderId="0"/>
    <xf numFmtId="0" fontId="12" fillId="0" borderId="0"/>
    <xf numFmtId="0" fontId="10" fillId="23" borderId="11" applyNumberFormat="0" applyFont="0" applyAlignment="0" applyProtection="0"/>
    <xf numFmtId="0" fontId="40" fillId="23" borderId="11" applyNumberFormat="0" applyFont="0" applyAlignment="0" applyProtection="0"/>
    <xf numFmtId="0" fontId="41" fillId="20" borderId="12" applyNumberFormat="0" applyAlignment="0" applyProtection="0"/>
    <xf numFmtId="9" fontId="10" fillId="0" borderId="0" applyFont="0" applyFill="0" applyBorder="0" applyAlignment="0" applyProtection="0"/>
    <xf numFmtId="0" fontId="10" fillId="0" borderId="0"/>
    <xf numFmtId="0" fontId="42" fillId="0" borderId="0" applyNumberFormat="0" applyFill="0" applyBorder="0" applyAlignment="0" applyProtection="0"/>
    <xf numFmtId="0" fontId="43" fillId="0" borderId="13" applyNumberFormat="0" applyFill="0" applyAlignment="0" applyProtection="0"/>
    <xf numFmtId="0" fontId="44" fillId="0" borderId="0" applyNumberFormat="0" applyFill="0" applyBorder="0" applyAlignment="0" applyProtection="0"/>
    <xf numFmtId="0" fontId="8" fillId="23" borderId="11" applyNumberFormat="0" applyFont="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0" fillId="0" borderId="0"/>
    <xf numFmtId="0" fontId="5" fillId="0" borderId="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5"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0"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11" applyNumberFormat="0" applyFont="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46" fillId="0" borderId="0" applyFont="0" applyFill="0" applyBorder="0" applyAlignment="0" applyProtection="0"/>
    <xf numFmtId="9" fontId="46" fillId="0" borderId="0" applyFont="0" applyFill="0" applyBorder="0" applyAlignment="0" applyProtection="0"/>
  </cellStyleXfs>
  <cellXfs count="283">
    <xf numFmtId="0" fontId="0" fillId="0" borderId="0" xfId="0"/>
    <xf numFmtId="0" fontId="14" fillId="0" borderId="0" xfId="0" applyFont="1"/>
    <xf numFmtId="166" fontId="0" fillId="0" borderId="0" xfId="0" applyNumberFormat="1"/>
    <xf numFmtId="164" fontId="13" fillId="0" borderId="1" xfId="1" applyNumberFormat="1" applyFont="1" applyFill="1" applyBorder="1" applyAlignment="1">
      <alignment wrapText="1"/>
    </xf>
    <xf numFmtId="0" fontId="9" fillId="0" borderId="0" xfId="0" applyFont="1" applyAlignment="1">
      <alignment horizontal="center" vertical="center" wrapText="1"/>
    </xf>
    <xf numFmtId="0" fontId="0" fillId="0" borderId="0" xfId="0" applyAlignment="1">
      <alignment horizontal="center" wrapText="1"/>
    </xf>
    <xf numFmtId="0" fontId="0" fillId="0" borderId="0" xfId="0" quotePrefix="1" applyAlignment="1">
      <alignment horizontal="center" wrapText="1"/>
    </xf>
    <xf numFmtId="164" fontId="8" fillId="0" borderId="0" xfId="1" applyNumberFormat="1" applyAlignment="1">
      <alignment horizontal="center" wrapText="1"/>
    </xf>
    <xf numFmtId="3" fontId="0" fillId="0" borderId="0" xfId="0" applyNumberFormat="1" applyAlignment="1">
      <alignment horizontal="center" wrapText="1"/>
    </xf>
    <xf numFmtId="3" fontId="12" fillId="0" borderId="1" xfId="0" applyNumberFormat="1" applyFont="1" applyBorder="1" applyAlignment="1">
      <alignment wrapText="1"/>
    </xf>
    <xf numFmtId="3" fontId="13" fillId="0" borderId="1" xfId="0" applyNumberFormat="1" applyFont="1" applyBorder="1" applyAlignment="1">
      <alignment wrapText="1"/>
    </xf>
    <xf numFmtId="0" fontId="14" fillId="0" borderId="0" xfId="0" applyFont="1" applyAlignment="1">
      <alignment wrapText="1"/>
    </xf>
    <xf numFmtId="0" fontId="15" fillId="0" borderId="0" xfId="0" applyFont="1" applyAlignment="1">
      <alignment wrapText="1"/>
    </xf>
    <xf numFmtId="0" fontId="0" fillId="0" borderId="1" xfId="0" applyBorder="1" applyAlignment="1">
      <alignment horizontal="center" wrapText="1"/>
    </xf>
    <xf numFmtId="49" fontId="0" fillId="0" borderId="1" xfId="0" applyNumberFormat="1" applyBorder="1" applyAlignment="1">
      <alignment horizontal="center" wrapText="1"/>
    </xf>
    <xf numFmtId="164" fontId="8" fillId="0" borderId="1" xfId="1" applyNumberFormat="1" applyFill="1" applyBorder="1" applyAlignment="1">
      <alignment wrapText="1"/>
    </xf>
    <xf numFmtId="0" fontId="11" fillId="0" borderId="1" xfId="0" applyFont="1" applyBorder="1" applyAlignment="1">
      <alignment horizontal="center" wrapText="1"/>
    </xf>
    <xf numFmtId="164" fontId="12" fillId="0" borderId="1" xfId="1" applyNumberFormat="1" applyFont="1" applyFill="1" applyBorder="1" applyAlignment="1">
      <alignment wrapText="1"/>
    </xf>
    <xf numFmtId="9" fontId="0" fillId="0" borderId="1" xfId="0" applyNumberFormat="1" applyBorder="1" applyAlignment="1">
      <alignment horizontal="center" wrapText="1"/>
    </xf>
    <xf numFmtId="168" fontId="14" fillId="0" borderId="0" xfId="0" applyNumberFormat="1" applyFont="1" applyAlignment="1">
      <alignment horizontal="center"/>
    </xf>
    <xf numFmtId="166" fontId="0" fillId="0" borderId="0" xfId="0" applyNumberFormat="1" applyAlignment="1">
      <alignment horizontal="center"/>
    </xf>
    <xf numFmtId="166" fontId="0" fillId="0" borderId="0" xfId="0" applyNumberFormat="1" applyAlignment="1">
      <alignment horizontal="center" vertical="center"/>
    </xf>
    <xf numFmtId="166" fontId="0" fillId="24" borderId="1" xfId="0" applyNumberFormat="1" applyFill="1" applyBorder="1" applyAlignment="1">
      <alignment horizontal="center"/>
    </xf>
    <xf numFmtId="0" fontId="14" fillId="0" borderId="0" xfId="0" applyFont="1" applyAlignment="1">
      <alignment horizontal="center"/>
    </xf>
    <xf numFmtId="8" fontId="0" fillId="0" borderId="0" xfId="0" applyNumberFormat="1"/>
    <xf numFmtId="166" fontId="0" fillId="0" borderId="0" xfId="0" applyNumberFormat="1" applyAlignment="1">
      <alignment vertical="center"/>
    </xf>
    <xf numFmtId="168" fontId="14" fillId="0" borderId="18" xfId="0" applyNumberFormat="1" applyFont="1" applyBorder="1" applyAlignment="1">
      <alignment horizontal="center"/>
    </xf>
    <xf numFmtId="8" fontId="0" fillId="0" borderId="0" xfId="0" applyNumberFormat="1" applyAlignment="1">
      <alignment horizontal="center"/>
    </xf>
    <xf numFmtId="0" fontId="8" fillId="0" borderId="0" xfId="0" applyFont="1"/>
    <xf numFmtId="0" fontId="49" fillId="25" borderId="0" xfId="0" applyFont="1" applyFill="1"/>
    <xf numFmtId="0" fontId="51" fillId="25" borderId="0" xfId="0" applyFont="1" applyFill="1"/>
    <xf numFmtId="0" fontId="48" fillId="25" borderId="0" xfId="0" applyFont="1" applyFill="1"/>
    <xf numFmtId="0" fontId="47" fillId="25" borderId="0" xfId="0" applyFont="1" applyFill="1"/>
    <xf numFmtId="166" fontId="49" fillId="25" borderId="0" xfId="1788" applyNumberFormat="1" applyFont="1" applyFill="1" applyBorder="1"/>
    <xf numFmtId="0" fontId="56" fillId="25" borderId="0" xfId="0" applyFont="1" applyFill="1"/>
    <xf numFmtId="0" fontId="52" fillId="25" borderId="0" xfId="0" applyFont="1" applyFill="1"/>
    <xf numFmtId="166" fontId="49" fillId="25" borderId="0" xfId="1788" applyNumberFormat="1" applyFont="1" applyFill="1"/>
    <xf numFmtId="0" fontId="54" fillId="25" borderId="0" xfId="0" applyFont="1" applyFill="1"/>
    <xf numFmtId="0" fontId="53" fillId="25" borderId="0" xfId="0" applyFont="1" applyFill="1"/>
    <xf numFmtId="166" fontId="54" fillId="25" borderId="0" xfId="1788" applyNumberFormat="1" applyFont="1" applyFill="1"/>
    <xf numFmtId="166" fontId="47" fillId="25" borderId="0" xfId="1788" applyNumberFormat="1" applyFont="1" applyFill="1"/>
    <xf numFmtId="0" fontId="49" fillId="25" borderId="0" xfId="0" applyFont="1" applyFill="1" applyAlignment="1">
      <alignment horizontal="left"/>
    </xf>
    <xf numFmtId="0" fontId="54" fillId="25" borderId="0" xfId="0" applyFont="1" applyFill="1" applyAlignment="1">
      <alignment horizontal="right"/>
    </xf>
    <xf numFmtId="166" fontId="49" fillId="25" borderId="0" xfId="0" applyNumberFormat="1" applyFont="1" applyFill="1"/>
    <xf numFmtId="0" fontId="58" fillId="25" borderId="0" xfId="0" applyFont="1" applyFill="1"/>
    <xf numFmtId="0" fontId="57" fillId="25" borderId="0" xfId="0" applyFont="1" applyFill="1"/>
    <xf numFmtId="0" fontId="60" fillId="0" borderId="0" xfId="0" applyFont="1" applyAlignment="1">
      <alignment vertical="center"/>
    </xf>
    <xf numFmtId="0" fontId="60" fillId="0" borderId="0" xfId="0" applyFont="1" applyAlignment="1">
      <alignment horizontal="left" vertical="center" indent="8"/>
    </xf>
    <xf numFmtId="0" fontId="8" fillId="0" borderId="0" xfId="0" applyFont="1" applyAlignment="1">
      <alignment horizontal="left"/>
    </xf>
    <xf numFmtId="0" fontId="8" fillId="0" borderId="0" xfId="0" applyFont="1" applyAlignment="1">
      <alignment horizontal="center" vertical="center" wrapText="1"/>
    </xf>
    <xf numFmtId="3" fontId="8" fillId="0" borderId="0" xfId="0" applyNumberFormat="1" applyFont="1" applyAlignment="1">
      <alignment horizontal="center" wrapText="1"/>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167" fontId="8" fillId="0" borderId="1" xfId="0" applyNumberFormat="1" applyFont="1" applyBorder="1" applyAlignment="1">
      <alignment horizontal="left" vertical="top" wrapText="1"/>
    </xf>
    <xf numFmtId="3" fontId="8" fillId="0" borderId="1" xfId="0" applyNumberFormat="1" applyFont="1" applyBorder="1" applyAlignment="1">
      <alignment horizontal="center" vertical="top" wrapText="1"/>
    </xf>
    <xf numFmtId="0" fontId="8" fillId="0" borderId="1" xfId="0" applyFont="1" applyBorder="1" applyAlignment="1">
      <alignment horizontal="center" wrapText="1"/>
    </xf>
    <xf numFmtId="0" fontId="47" fillId="0" borderId="0" xfId="0" applyFont="1"/>
    <xf numFmtId="0" fontId="49" fillId="0" borderId="0" xfId="0" applyFont="1"/>
    <xf numFmtId="0" fontId="55" fillId="25" borderId="0" xfId="0" applyFont="1" applyFill="1" applyAlignment="1">
      <alignment horizontal="center"/>
    </xf>
    <xf numFmtId="166" fontId="65" fillId="25" borderId="0" xfId="0" applyNumberFormat="1" applyFont="1" applyFill="1"/>
    <xf numFmtId="166" fontId="66" fillId="25" borderId="0" xfId="0" applyNumberFormat="1" applyFont="1" applyFill="1"/>
    <xf numFmtId="166" fontId="59" fillId="25" borderId="0" xfId="1788" applyNumberFormat="1" applyFont="1" applyFill="1" applyBorder="1" applyProtection="1">
      <protection locked="0"/>
    </xf>
    <xf numFmtId="9" fontId="53" fillId="25" borderId="0" xfId="1789" applyFont="1" applyFill="1" applyAlignment="1"/>
    <xf numFmtId="0" fontId="67" fillId="25" borderId="0" xfId="0" applyFont="1" applyFill="1" applyAlignment="1">
      <alignment horizontal="left"/>
    </xf>
    <xf numFmtId="166" fontId="52" fillId="25" borderId="0" xfId="0" applyNumberFormat="1" applyFont="1" applyFill="1"/>
    <xf numFmtId="166" fontId="56" fillId="25" borderId="0" xfId="0" applyNumberFormat="1" applyFont="1" applyFill="1"/>
    <xf numFmtId="166" fontId="59" fillId="0" borderId="0" xfId="0" applyNumberFormat="1" applyFont="1" applyAlignment="1" applyProtection="1">
      <alignment horizontal="right" vertical="center"/>
      <protection locked="0"/>
    </xf>
    <xf numFmtId="0" fontId="48" fillId="0" borderId="0" xfId="0" applyFont="1"/>
    <xf numFmtId="0" fontId="50" fillId="0" borderId="0" xfId="0" applyFont="1"/>
    <xf numFmtId="166" fontId="52" fillId="0" borderId="0" xfId="0" applyNumberFormat="1" applyFont="1"/>
    <xf numFmtId="166" fontId="56" fillId="0" borderId="0" xfId="0" applyNumberFormat="1" applyFont="1"/>
    <xf numFmtId="0" fontId="56" fillId="0" borderId="0" xfId="0" applyFont="1"/>
    <xf numFmtId="166" fontId="64" fillId="0" borderId="0" xfId="0" applyNumberFormat="1" applyFont="1" applyAlignment="1" applyProtection="1">
      <alignment horizontal="right" vertical="center"/>
      <protection locked="0"/>
    </xf>
    <xf numFmtId="166" fontId="59" fillId="0" borderId="23" xfId="0" applyNumberFormat="1" applyFont="1" applyBorder="1" applyAlignment="1" applyProtection="1">
      <alignment horizontal="right" vertical="center"/>
      <protection locked="0"/>
    </xf>
    <xf numFmtId="9" fontId="56" fillId="0" borderId="0" xfId="0" applyNumberFormat="1" applyFont="1" applyAlignment="1">
      <alignment vertical="center"/>
    </xf>
    <xf numFmtId="9" fontId="56" fillId="26" borderId="0" xfId="0" applyNumberFormat="1" applyFont="1" applyFill="1" applyAlignment="1">
      <alignment vertical="center"/>
    </xf>
    <xf numFmtId="0" fontId="56" fillId="25" borderId="0" xfId="0" applyFont="1" applyFill="1" applyAlignment="1">
      <alignment vertical="center"/>
    </xf>
    <xf numFmtId="0" fontId="56" fillId="0" borderId="0" xfId="0" applyFont="1" applyAlignment="1">
      <alignment vertical="center"/>
    </xf>
    <xf numFmtId="0" fontId="58" fillId="25" borderId="0" xfId="0" applyFont="1" applyFill="1" applyAlignment="1">
      <alignment vertical="center"/>
    </xf>
    <xf numFmtId="0" fontId="52" fillId="26" borderId="0" xfId="0" applyFont="1" applyFill="1" applyAlignment="1">
      <alignment vertical="center"/>
    </xf>
    <xf numFmtId="0" fontId="56" fillId="26" borderId="0" xfId="0" applyFont="1" applyFill="1" applyAlignment="1">
      <alignment vertical="center"/>
    </xf>
    <xf numFmtId="166" fontId="52" fillId="26" borderId="0" xfId="1788" applyNumberFormat="1" applyFont="1" applyFill="1" applyBorder="1" applyAlignment="1">
      <alignment vertical="center"/>
    </xf>
    <xf numFmtId="0" fontId="54" fillId="0" borderId="0" xfId="0" applyFont="1" applyAlignment="1">
      <alignment vertical="center"/>
    </xf>
    <xf numFmtId="0" fontId="73" fillId="0" borderId="0" xfId="0" applyFont="1" applyAlignment="1">
      <alignment vertical="center"/>
    </xf>
    <xf numFmtId="0" fontId="52" fillId="25" borderId="0" xfId="0" applyFont="1" applyFill="1" applyAlignment="1">
      <alignment horizontal="center" vertical="center" wrapText="1"/>
    </xf>
    <xf numFmtId="0" fontId="52" fillId="27" borderId="0" xfId="0" applyFont="1" applyFill="1" applyAlignment="1">
      <alignment horizontal="center" vertical="center" wrapText="1"/>
    </xf>
    <xf numFmtId="0" fontId="54" fillId="27" borderId="0" xfId="0" applyFont="1" applyFill="1" applyAlignment="1">
      <alignment vertical="center"/>
    </xf>
    <xf numFmtId="0" fontId="49" fillId="27" borderId="0" xfId="0" applyFont="1" applyFill="1"/>
    <xf numFmtId="0" fontId="56" fillId="27" borderId="0" xfId="0" applyFont="1" applyFill="1" applyAlignment="1">
      <alignment vertical="center"/>
    </xf>
    <xf numFmtId="0" fontId="56" fillId="27" borderId="0" xfId="0" applyFont="1" applyFill="1"/>
    <xf numFmtId="166" fontId="59" fillId="27" borderId="0" xfId="1788" applyNumberFormat="1" applyFont="1" applyFill="1" applyBorder="1" applyProtection="1">
      <protection locked="0"/>
    </xf>
    <xf numFmtId="0" fontId="53" fillId="29" borderId="0" xfId="0" applyFont="1" applyFill="1" applyAlignment="1">
      <alignment vertical="center"/>
    </xf>
    <xf numFmtId="0" fontId="54" fillId="29" borderId="0" xfId="0" applyFont="1" applyFill="1" applyAlignment="1">
      <alignment vertical="center"/>
    </xf>
    <xf numFmtId="0" fontId="64" fillId="29" borderId="0" xfId="0" applyFont="1" applyFill="1" applyAlignment="1" applyProtection="1">
      <alignment horizontal="right" vertical="center"/>
      <protection locked="0"/>
    </xf>
    <xf numFmtId="166" fontId="52" fillId="26" borderId="0" xfId="1788" applyNumberFormat="1" applyFont="1" applyFill="1" applyAlignment="1" applyProtection="1">
      <alignment vertical="center"/>
    </xf>
    <xf numFmtId="166" fontId="52" fillId="28" borderId="0" xfId="1788" applyNumberFormat="1" applyFont="1" applyFill="1" applyAlignment="1" applyProtection="1">
      <alignment vertical="center"/>
      <protection hidden="1"/>
    </xf>
    <xf numFmtId="0" fontId="74" fillId="0" borderId="0" xfId="0" applyFont="1" applyAlignment="1">
      <alignment horizontal="left"/>
    </xf>
    <xf numFmtId="0" fontId="75" fillId="25" borderId="0" xfId="0" applyFont="1" applyFill="1" applyAlignment="1">
      <alignment vertical="center"/>
    </xf>
    <xf numFmtId="0" fontId="56" fillId="25" borderId="0" xfId="0" applyFont="1" applyFill="1" applyAlignment="1">
      <alignment horizontal="left" vertical="center"/>
    </xf>
    <xf numFmtId="166" fontId="56" fillId="25" borderId="0" xfId="1788" applyNumberFormat="1" applyFont="1" applyFill="1" applyAlignment="1">
      <alignment vertical="center"/>
    </xf>
    <xf numFmtId="166" fontId="56" fillId="27" borderId="0" xfId="1788" applyNumberFormat="1" applyFont="1" applyFill="1" applyAlignment="1">
      <alignment vertical="center"/>
    </xf>
    <xf numFmtId="0" fontId="76" fillId="26" borderId="0" xfId="0" applyFont="1" applyFill="1" applyAlignment="1">
      <alignment vertical="center"/>
    </xf>
    <xf numFmtId="0" fontId="56" fillId="25" borderId="25" xfId="0" applyFont="1" applyFill="1" applyBorder="1" applyAlignment="1">
      <alignment vertical="center"/>
    </xf>
    <xf numFmtId="166" fontId="70" fillId="25" borderId="25" xfId="1788" applyNumberFormat="1" applyFont="1" applyFill="1" applyBorder="1" applyAlignment="1" applyProtection="1">
      <alignment vertical="center"/>
      <protection locked="0"/>
    </xf>
    <xf numFmtId="166" fontId="56" fillId="25" borderId="25" xfId="1788" applyNumberFormat="1" applyFont="1" applyFill="1" applyBorder="1" applyAlignment="1" applyProtection="1">
      <alignment vertical="center"/>
      <protection locked="0"/>
    </xf>
    <xf numFmtId="166" fontId="70" fillId="27" borderId="25" xfId="1788" applyNumberFormat="1" applyFont="1" applyFill="1" applyBorder="1" applyAlignment="1" applyProtection="1">
      <alignment vertical="center"/>
      <protection locked="0"/>
    </xf>
    <xf numFmtId="0" fontId="53" fillId="25" borderId="0" xfId="0" applyFont="1" applyFill="1" applyAlignment="1">
      <alignment horizontal="left"/>
    </xf>
    <xf numFmtId="0" fontId="56" fillId="25" borderId="26" xfId="0" applyFont="1" applyFill="1" applyBorder="1"/>
    <xf numFmtId="166" fontId="70" fillId="25" borderId="26" xfId="1788" applyNumberFormat="1" applyFont="1" applyFill="1" applyBorder="1" applyAlignment="1" applyProtection="1">
      <protection locked="0"/>
    </xf>
    <xf numFmtId="166" fontId="70" fillId="25" borderId="26" xfId="1788" applyNumberFormat="1" applyFont="1" applyFill="1" applyBorder="1" applyAlignment="1"/>
    <xf numFmtId="166" fontId="70" fillId="27" borderId="26" xfId="1788" applyNumberFormat="1" applyFont="1" applyFill="1" applyBorder="1" applyAlignment="1" applyProtection="1">
      <protection locked="0"/>
    </xf>
    <xf numFmtId="0" fontId="56" fillId="25" borderId="26" xfId="0" applyFont="1" applyFill="1" applyBorder="1" applyAlignment="1">
      <alignment vertical="center"/>
    </xf>
    <xf numFmtId="0" fontId="52" fillId="25" borderId="0" xfId="0" applyFont="1" applyFill="1" applyAlignment="1">
      <alignment vertical="center"/>
    </xf>
    <xf numFmtId="166" fontId="52" fillId="25" borderId="0" xfId="1788" applyNumberFormat="1" applyFont="1" applyFill="1" applyAlignment="1">
      <alignment vertical="center"/>
    </xf>
    <xf numFmtId="6" fontId="70" fillId="25" borderId="0" xfId="0" applyNumberFormat="1" applyFont="1" applyFill="1" applyAlignment="1" applyProtection="1">
      <alignment horizontal="right" vertical="center"/>
      <protection locked="0"/>
    </xf>
    <xf numFmtId="6" fontId="52" fillId="26" borderId="0" xfId="0" applyNumberFormat="1" applyFont="1" applyFill="1" applyAlignment="1">
      <alignment horizontal="right" vertical="center"/>
    </xf>
    <xf numFmtId="6" fontId="52" fillId="0" borderId="0" xfId="0" applyNumberFormat="1" applyFont="1" applyAlignment="1">
      <alignment horizontal="right" vertical="center"/>
    </xf>
    <xf numFmtId="0" fontId="70" fillId="25" borderId="0" xfId="0" applyFont="1" applyFill="1" applyAlignment="1" applyProtection="1">
      <alignment horizontal="right" vertical="center"/>
      <protection locked="0"/>
    </xf>
    <xf numFmtId="0" fontId="70" fillId="25" borderId="0" xfId="0" applyFont="1" applyFill="1" applyAlignment="1">
      <alignment horizontal="right" vertical="center"/>
    </xf>
    <xf numFmtId="0" fontId="78" fillId="26" borderId="0" xfId="0" applyFont="1" applyFill="1" applyAlignment="1">
      <alignment horizontal="right" vertical="center"/>
    </xf>
    <xf numFmtId="0" fontId="52" fillId="25" borderId="0" xfId="0" applyFont="1" applyFill="1" applyAlignment="1">
      <alignment horizontal="center" vertical="center"/>
    </xf>
    <xf numFmtId="0" fontId="70" fillId="25" borderId="0" xfId="0" applyFont="1" applyFill="1" applyAlignment="1" applyProtection="1">
      <alignment horizontal="right" vertical="center" indent="1"/>
      <protection locked="0"/>
    </xf>
    <xf numFmtId="6" fontId="52" fillId="26" borderId="0" xfId="0" applyNumberFormat="1" applyFont="1" applyFill="1" applyAlignment="1">
      <alignment horizontal="right" vertical="center" indent="1"/>
    </xf>
    <xf numFmtId="0" fontId="79" fillId="25" borderId="0" xfId="0" applyFont="1" applyFill="1" applyAlignment="1">
      <alignment horizontal="left"/>
    </xf>
    <xf numFmtId="166" fontId="70" fillId="25" borderId="0" xfId="0" applyNumberFormat="1" applyFont="1" applyFill="1" applyAlignment="1" applyProtection="1">
      <alignment vertical="center"/>
      <protection locked="0"/>
    </xf>
    <xf numFmtId="6" fontId="70" fillId="25" borderId="26" xfId="0" applyNumberFormat="1" applyFont="1" applyFill="1" applyBorder="1" applyAlignment="1" applyProtection="1">
      <alignment horizontal="right" vertical="center"/>
      <protection locked="0"/>
    </xf>
    <xf numFmtId="0" fontId="80" fillId="25" borderId="0" xfId="0" applyFont="1" applyFill="1" applyAlignment="1">
      <alignment horizontal="left" vertical="center"/>
    </xf>
    <xf numFmtId="0" fontId="70" fillId="25" borderId="26" xfId="0" applyFont="1" applyFill="1" applyBorder="1" applyAlignment="1" applyProtection="1">
      <alignment vertical="center"/>
      <protection locked="0"/>
    </xf>
    <xf numFmtId="0" fontId="71" fillId="25" borderId="0" xfId="0" applyFont="1" applyFill="1" applyAlignment="1">
      <alignment vertical="center"/>
    </xf>
    <xf numFmtId="9" fontId="56" fillId="25" borderId="0" xfId="0" applyNumberFormat="1" applyFont="1" applyFill="1" applyAlignment="1">
      <alignment vertical="center"/>
    </xf>
    <xf numFmtId="166" fontId="52" fillId="25" borderId="0" xfId="1788" applyNumberFormat="1" applyFont="1" applyFill="1" applyBorder="1" applyAlignment="1">
      <alignment vertical="center"/>
    </xf>
    <xf numFmtId="0" fontId="71" fillId="30" borderId="0" xfId="0" applyFont="1" applyFill="1"/>
    <xf numFmtId="0" fontId="82" fillId="30" borderId="0" xfId="0" applyFont="1" applyFill="1" applyAlignment="1">
      <alignment vertical="center"/>
    </xf>
    <xf numFmtId="0" fontId="81" fillId="30" borderId="0" xfId="0" applyFont="1" applyFill="1" applyAlignment="1">
      <alignment vertical="center"/>
    </xf>
    <xf numFmtId="0" fontId="71" fillId="25" borderId="0" xfId="0" applyFont="1" applyFill="1"/>
    <xf numFmtId="0" fontId="72" fillId="25" borderId="0" xfId="0" applyFont="1" applyFill="1" applyAlignment="1">
      <alignment horizontal="center" wrapText="1"/>
    </xf>
    <xf numFmtId="0" fontId="72" fillId="27" borderId="0" xfId="0" applyFont="1" applyFill="1" applyAlignment="1">
      <alignment horizontal="center" wrapText="1"/>
    </xf>
    <xf numFmtId="0" fontId="83" fillId="30" borderId="0" xfId="0" applyFont="1" applyFill="1" applyAlignment="1">
      <alignment vertical="center"/>
    </xf>
    <xf numFmtId="0" fontId="50" fillId="25" borderId="0" xfId="0" applyFont="1" applyFill="1"/>
    <xf numFmtId="166" fontId="52" fillId="25" borderId="0" xfId="1788" applyNumberFormat="1" applyFont="1" applyFill="1" applyAlignment="1" applyProtection="1">
      <alignment vertical="center"/>
    </xf>
    <xf numFmtId="166" fontId="52" fillId="25" borderId="0" xfId="1788" applyNumberFormat="1" applyFont="1" applyFill="1" applyAlignment="1" applyProtection="1">
      <alignment vertical="center"/>
      <protection hidden="1"/>
    </xf>
    <xf numFmtId="0" fontId="60" fillId="25" borderId="0" xfId="0" applyFont="1" applyFill="1" applyAlignment="1">
      <alignment vertical="center"/>
    </xf>
    <xf numFmtId="166" fontId="71" fillId="25" borderId="0" xfId="1788" applyNumberFormat="1" applyFont="1" applyFill="1" applyBorder="1" applyAlignment="1">
      <alignment vertical="center"/>
    </xf>
    <xf numFmtId="166" fontId="71" fillId="0" borderId="0" xfId="1788" applyNumberFormat="1" applyFont="1" applyFill="1" applyBorder="1" applyAlignment="1">
      <alignment vertical="center"/>
    </xf>
    <xf numFmtId="166" fontId="49" fillId="0" borderId="0" xfId="1788" applyNumberFormat="1" applyFont="1" applyFill="1"/>
    <xf numFmtId="166" fontId="54" fillId="0" borderId="0" xfId="1788" applyNumberFormat="1" applyFont="1" applyFill="1"/>
    <xf numFmtId="166" fontId="52" fillId="26" borderId="0" xfId="0" applyNumberFormat="1" applyFont="1" applyFill="1" applyAlignment="1">
      <alignment vertical="center"/>
    </xf>
    <xf numFmtId="0" fontId="49" fillId="25" borderId="0" xfId="0" applyFont="1" applyFill="1" applyAlignment="1">
      <alignment vertical="center"/>
    </xf>
    <xf numFmtId="169" fontId="71" fillId="25" borderId="0" xfId="0" applyNumberFormat="1" applyFont="1" applyFill="1" applyAlignment="1">
      <alignment vertical="center"/>
    </xf>
    <xf numFmtId="166" fontId="71" fillId="25" borderId="0" xfId="0" applyNumberFormat="1" applyFont="1" applyFill="1" applyAlignment="1">
      <alignment vertical="center"/>
    </xf>
    <xf numFmtId="0" fontId="71" fillId="31" borderId="0" xfId="0" applyFont="1" applyFill="1" applyAlignment="1">
      <alignment vertical="center"/>
    </xf>
    <xf numFmtId="166" fontId="49" fillId="0" borderId="0" xfId="0" applyNumberFormat="1" applyFont="1"/>
    <xf numFmtId="166" fontId="72" fillId="25" borderId="0" xfId="0" applyNumberFormat="1" applyFont="1" applyFill="1" applyAlignment="1">
      <alignment vertical="center"/>
    </xf>
    <xf numFmtId="166" fontId="72" fillId="28" borderId="0" xfId="0" applyNumberFormat="1" applyFont="1" applyFill="1" applyAlignment="1">
      <alignment horizontal="right" vertical="center" indent="1"/>
    </xf>
    <xf numFmtId="166" fontId="52" fillId="26" borderId="0" xfId="1788" applyNumberFormat="1" applyFont="1" applyFill="1" applyBorder="1" applyAlignment="1">
      <alignment horizontal="right" vertical="center" indent="1"/>
    </xf>
    <xf numFmtId="166" fontId="52" fillId="28" borderId="0" xfId="1788" applyNumberFormat="1" applyFont="1" applyFill="1" applyBorder="1" applyAlignment="1">
      <alignment horizontal="right" vertical="center" indent="1"/>
    </xf>
    <xf numFmtId="0" fontId="54" fillId="25" borderId="0" xfId="0" applyFont="1" applyFill="1" applyAlignment="1">
      <alignment vertical="center"/>
    </xf>
    <xf numFmtId="0" fontId="53" fillId="25" borderId="0" xfId="0" applyFont="1" applyFill="1" applyAlignment="1">
      <alignment horizontal="right" vertical="center"/>
    </xf>
    <xf numFmtId="166" fontId="53" fillId="0" borderId="0" xfId="0" applyNumberFormat="1" applyFont="1" applyAlignment="1">
      <alignment vertical="center"/>
    </xf>
    <xf numFmtId="0" fontId="53" fillId="26" borderId="0" xfId="0" applyFont="1" applyFill="1" applyAlignment="1">
      <alignment vertical="center"/>
    </xf>
    <xf numFmtId="0" fontId="54" fillId="26" borderId="0" xfId="0" applyFont="1" applyFill="1" applyAlignment="1">
      <alignment vertical="center"/>
    </xf>
    <xf numFmtId="166" fontId="85" fillId="26" borderId="0" xfId="0" applyNumberFormat="1" applyFont="1" applyFill="1" applyAlignment="1">
      <alignment horizontal="right" vertical="center"/>
    </xf>
    <xf numFmtId="166" fontId="86" fillId="26" borderId="0" xfId="0" applyNumberFormat="1" applyFont="1" applyFill="1" applyAlignment="1">
      <alignment horizontal="right" vertical="center"/>
    </xf>
    <xf numFmtId="166" fontId="85" fillId="32" borderId="0" xfId="0" applyNumberFormat="1" applyFont="1" applyFill="1" applyAlignment="1">
      <alignment horizontal="right" vertical="center"/>
    </xf>
    <xf numFmtId="0" fontId="84" fillId="30" borderId="0" xfId="0" applyFont="1" applyFill="1" applyAlignment="1">
      <alignment vertical="center"/>
    </xf>
    <xf numFmtId="166" fontId="56" fillId="25" borderId="0" xfId="0" applyNumberFormat="1" applyFont="1" applyFill="1" applyAlignment="1" applyProtection="1">
      <alignment horizontal="center" vertical="center"/>
      <protection locked="0"/>
    </xf>
    <xf numFmtId="166" fontId="70" fillId="25" borderId="0" xfId="0" applyNumberFormat="1" applyFont="1" applyFill="1" applyAlignment="1" applyProtection="1">
      <alignment horizontal="right" vertical="center"/>
      <protection locked="0"/>
    </xf>
    <xf numFmtId="166" fontId="52" fillId="26" borderId="0" xfId="0" applyNumberFormat="1" applyFont="1" applyFill="1" applyAlignment="1">
      <alignment horizontal="right" vertical="center"/>
    </xf>
    <xf numFmtId="166" fontId="52" fillId="26" borderId="0" xfId="0" applyNumberFormat="1" applyFont="1" applyFill="1" applyAlignment="1">
      <alignment horizontal="center" vertical="center"/>
    </xf>
    <xf numFmtId="166" fontId="70" fillId="27" borderId="0" xfId="0" applyNumberFormat="1" applyFont="1" applyFill="1" applyAlignment="1" applyProtection="1">
      <alignment horizontal="right" vertical="center"/>
      <protection locked="0"/>
    </xf>
    <xf numFmtId="166" fontId="70" fillId="27" borderId="0" xfId="0" applyNumberFormat="1" applyFont="1" applyFill="1" applyAlignment="1" applyProtection="1">
      <alignment vertical="center"/>
      <protection locked="0"/>
    </xf>
    <xf numFmtId="166" fontId="52" fillId="32" borderId="0" xfId="0" applyNumberFormat="1" applyFont="1" applyFill="1" applyAlignment="1">
      <alignment vertical="center"/>
    </xf>
    <xf numFmtId="166" fontId="56" fillId="25" borderId="26" xfId="0" applyNumberFormat="1" applyFont="1" applyFill="1" applyBorder="1" applyAlignment="1" applyProtection="1">
      <alignment horizontal="center" vertical="center"/>
      <protection locked="0"/>
    </xf>
    <xf numFmtId="0" fontId="56" fillId="25" borderId="24" xfId="0" applyFont="1" applyFill="1" applyBorder="1" applyAlignment="1">
      <alignment vertical="center"/>
    </xf>
    <xf numFmtId="166" fontId="70" fillId="25" borderId="24" xfId="1" applyNumberFormat="1" applyFont="1" applyFill="1" applyBorder="1" applyAlignment="1" applyProtection="1">
      <alignment horizontal="right" vertical="center"/>
      <protection locked="0"/>
    </xf>
    <xf numFmtId="166" fontId="56" fillId="25" borderId="24" xfId="0" applyNumberFormat="1" applyFont="1" applyFill="1" applyBorder="1" applyAlignment="1" applyProtection="1">
      <alignment horizontal="center" vertical="center"/>
      <protection locked="0"/>
    </xf>
    <xf numFmtId="166" fontId="70" fillId="27" borderId="24" xfId="1" applyNumberFormat="1" applyFont="1" applyFill="1" applyBorder="1" applyAlignment="1" applyProtection="1">
      <alignment horizontal="right" vertical="center"/>
      <protection locked="0"/>
    </xf>
    <xf numFmtId="166" fontId="70" fillId="25" borderId="26" xfId="0" applyNumberFormat="1" applyFont="1" applyFill="1" applyBorder="1" applyAlignment="1" applyProtection="1">
      <alignment horizontal="right" vertical="center"/>
      <protection locked="0"/>
    </xf>
    <xf numFmtId="166" fontId="70" fillId="27" borderId="26" xfId="0" applyNumberFormat="1" applyFont="1" applyFill="1" applyBorder="1" applyAlignment="1" applyProtection="1">
      <alignment horizontal="right" vertical="center"/>
      <protection locked="0"/>
    </xf>
    <xf numFmtId="0" fontId="87" fillId="25" borderId="0" xfId="0" applyFont="1" applyFill="1" applyAlignment="1">
      <alignment horizontal="left" vertical="top"/>
    </xf>
    <xf numFmtId="0" fontId="88" fillId="25" borderId="0" xfId="0" applyFont="1" applyFill="1" applyAlignment="1">
      <alignment vertical="top"/>
    </xf>
    <xf numFmtId="166" fontId="70" fillId="0" borderId="0" xfId="0" applyNumberFormat="1" applyFont="1" applyAlignment="1" applyProtection="1">
      <alignment vertical="center"/>
      <protection locked="0"/>
    </xf>
    <xf numFmtId="6" fontId="56" fillId="25" borderId="0" xfId="0" applyNumberFormat="1" applyFont="1" applyFill="1" applyAlignment="1">
      <alignment vertical="center"/>
    </xf>
    <xf numFmtId="0" fontId="52" fillId="0" borderId="0" xfId="0" applyFont="1" applyAlignment="1">
      <alignment horizontal="center" vertical="center"/>
    </xf>
    <xf numFmtId="6" fontId="56" fillId="0" borderId="0" xfId="0" applyNumberFormat="1" applyFont="1" applyBorder="1" applyAlignment="1">
      <alignment vertical="center"/>
    </xf>
    <xf numFmtId="166" fontId="56" fillId="25" borderId="0" xfId="0" applyNumberFormat="1" applyFont="1" applyFill="1" applyBorder="1" applyAlignment="1">
      <alignment vertical="center"/>
    </xf>
    <xf numFmtId="0" fontId="56" fillId="25" borderId="0" xfId="0" applyFont="1" applyFill="1" applyBorder="1" applyAlignment="1">
      <alignment vertical="center"/>
    </xf>
    <xf numFmtId="0" fontId="49" fillId="25" borderId="0" xfId="0" applyFont="1" applyFill="1" applyBorder="1"/>
    <xf numFmtId="166" fontId="70" fillId="25" borderId="0" xfId="1788" applyNumberFormat="1" applyFont="1" applyFill="1" applyBorder="1" applyAlignment="1" applyProtection="1">
      <alignment vertical="center"/>
      <protection locked="0"/>
    </xf>
    <xf numFmtId="166" fontId="56" fillId="25" borderId="0" xfId="1788" applyNumberFormat="1" applyFont="1" applyFill="1" applyBorder="1" applyAlignment="1" applyProtection="1">
      <alignment vertical="center"/>
      <protection locked="0"/>
    </xf>
    <xf numFmtId="166" fontId="70" fillId="27" borderId="0" xfId="1788" applyNumberFormat="1" applyFont="1" applyFill="1" applyBorder="1" applyAlignment="1" applyProtection="1">
      <alignment vertical="center"/>
      <protection locked="0"/>
    </xf>
    <xf numFmtId="0" fontId="56" fillId="0" borderId="0" xfId="0" applyFont="1" applyBorder="1" applyAlignment="1">
      <alignment vertical="center"/>
    </xf>
    <xf numFmtId="0" fontId="53" fillId="0" borderId="0" xfId="0" applyFont="1" applyBorder="1" applyAlignment="1">
      <alignment vertical="center"/>
    </xf>
    <xf numFmtId="0" fontId="54" fillId="25" borderId="0" xfId="0" applyFont="1" applyFill="1" applyBorder="1"/>
    <xf numFmtId="166" fontId="70" fillId="25" borderId="24" xfId="1788" applyNumberFormat="1" applyFont="1" applyFill="1" applyBorder="1" applyAlignment="1" applyProtection="1">
      <alignment vertical="center"/>
      <protection locked="0"/>
    </xf>
    <xf numFmtId="166" fontId="56" fillId="25" borderId="24" xfId="1788" applyNumberFormat="1" applyFont="1" applyFill="1" applyBorder="1" applyAlignment="1" applyProtection="1">
      <alignment vertical="center"/>
      <protection locked="0"/>
    </xf>
    <xf numFmtId="166" fontId="70" fillId="27" borderId="24" xfId="1788" applyNumberFormat="1" applyFont="1" applyFill="1" applyBorder="1" applyAlignment="1" applyProtection="1">
      <alignment vertical="center"/>
      <protection locked="0"/>
    </xf>
    <xf numFmtId="0" fontId="56" fillId="25" borderId="18" xfId="0" applyFont="1" applyFill="1" applyBorder="1" applyAlignment="1">
      <alignment vertical="center"/>
    </xf>
    <xf numFmtId="166" fontId="70" fillId="25" borderId="18" xfId="1788" applyNumberFormat="1" applyFont="1" applyFill="1" applyBorder="1" applyAlignment="1" applyProtection="1">
      <alignment vertical="center"/>
      <protection locked="0"/>
    </xf>
    <xf numFmtId="166" fontId="56" fillId="25" borderId="18" xfId="1788" applyNumberFormat="1" applyFont="1" applyFill="1" applyBorder="1" applyAlignment="1" applyProtection="1">
      <alignment vertical="center"/>
      <protection locked="0"/>
    </xf>
    <xf numFmtId="166" fontId="70" fillId="27" borderId="18" xfId="1788" applyNumberFormat="1" applyFont="1" applyFill="1" applyBorder="1" applyAlignment="1" applyProtection="1">
      <alignment vertical="center"/>
      <protection locked="0"/>
    </xf>
    <xf numFmtId="166" fontId="70" fillId="25" borderId="26" xfId="1788" applyNumberFormat="1" applyFont="1" applyFill="1" applyBorder="1" applyAlignment="1" applyProtection="1">
      <alignment vertical="center"/>
      <protection locked="0"/>
    </xf>
    <xf numFmtId="166" fontId="56" fillId="25" borderId="26" xfId="1788" applyNumberFormat="1" applyFont="1" applyFill="1" applyBorder="1" applyAlignment="1" applyProtection="1">
      <alignment vertical="center"/>
      <protection locked="0"/>
    </xf>
    <xf numFmtId="166" fontId="70" fillId="27" borderId="26" xfId="1788" applyNumberFormat="1" applyFont="1" applyFill="1" applyBorder="1" applyAlignment="1" applyProtection="1">
      <alignment vertical="center"/>
      <protection locked="0"/>
    </xf>
    <xf numFmtId="166" fontId="81" fillId="25" borderId="0" xfId="0" applyNumberFormat="1" applyFont="1" applyFill="1" applyAlignment="1">
      <alignment vertical="center"/>
    </xf>
    <xf numFmtId="0" fontId="66" fillId="25" borderId="0" xfId="0" applyFont="1" applyFill="1" applyAlignment="1">
      <alignment horizontal="left" vertical="center"/>
    </xf>
    <xf numFmtId="0" fontId="84" fillId="25" borderId="0" xfId="0" applyFont="1" applyFill="1" applyAlignment="1">
      <alignment horizontal="left"/>
    </xf>
    <xf numFmtId="0" fontId="84" fillId="25" borderId="0" xfId="0" applyFont="1" applyFill="1"/>
    <xf numFmtId="0" fontId="49" fillId="25" borderId="0" xfId="0" applyFont="1" applyFill="1"/>
    <xf numFmtId="0" fontId="91" fillId="25" borderId="0" xfId="0" applyFont="1" applyFill="1" applyAlignment="1">
      <alignment horizontal="left"/>
    </xf>
    <xf numFmtId="0" fontId="92" fillId="25" borderId="0" xfId="0" applyFont="1" applyFill="1" applyAlignment="1">
      <alignment horizontal="left"/>
    </xf>
    <xf numFmtId="9" fontId="93" fillId="25" borderId="0" xfId="1789" applyFont="1" applyFill="1" applyAlignment="1"/>
    <xf numFmtId="0" fontId="93" fillId="25" borderId="0" xfId="0" applyFont="1" applyFill="1"/>
    <xf numFmtId="166" fontId="94" fillId="25" borderId="26" xfId="1788" applyNumberFormat="1" applyFont="1" applyFill="1" applyBorder="1" applyAlignment="1" applyProtection="1">
      <alignment horizontal="left" vertical="center"/>
      <protection locked="0"/>
    </xf>
    <xf numFmtId="0" fontId="94" fillId="25" borderId="0" xfId="0" applyFont="1" applyFill="1"/>
    <xf numFmtId="9" fontId="56" fillId="0" borderId="0" xfId="0" applyNumberFormat="1" applyFont="1" applyAlignment="1" applyProtection="1">
      <alignment vertical="center"/>
      <protection locked="0"/>
    </xf>
    <xf numFmtId="0" fontId="54" fillId="0" borderId="1" xfId="0" applyFont="1" applyBorder="1" applyAlignment="1" applyProtection="1">
      <alignment vertical="center"/>
      <protection locked="0"/>
    </xf>
    <xf numFmtId="166" fontId="53" fillId="26" borderId="0" xfId="0" applyNumberFormat="1" applyFont="1" applyFill="1" applyAlignment="1" applyProtection="1">
      <alignment vertical="center"/>
      <protection locked="0"/>
    </xf>
    <xf numFmtId="166" fontId="54" fillId="26" borderId="0" xfId="0" applyNumberFormat="1" applyFont="1" applyFill="1" applyAlignment="1" applyProtection="1">
      <alignment vertical="center"/>
      <protection locked="0"/>
    </xf>
    <xf numFmtId="166" fontId="53" fillId="28" borderId="0" xfId="0" applyNumberFormat="1" applyFont="1" applyFill="1" applyAlignment="1" applyProtection="1">
      <alignment vertical="center"/>
      <protection locked="0"/>
    </xf>
    <xf numFmtId="0" fontId="52" fillId="27" borderId="0" xfId="0" applyFont="1" applyFill="1" applyAlignment="1">
      <alignment horizontal="center" vertical="center"/>
    </xf>
    <xf numFmtId="6" fontId="70" fillId="27" borderId="26" xfId="0" applyNumberFormat="1" applyFont="1" applyFill="1" applyBorder="1" applyAlignment="1" applyProtection="1">
      <alignment horizontal="right" vertical="center"/>
      <protection locked="0"/>
    </xf>
    <xf numFmtId="6" fontId="70" fillId="27" borderId="0" xfId="0" applyNumberFormat="1" applyFont="1" applyFill="1" applyAlignment="1" applyProtection="1">
      <alignment horizontal="right" vertical="center"/>
      <protection locked="0"/>
    </xf>
    <xf numFmtId="0" fontId="70" fillId="27" borderId="0" xfId="0" applyFont="1" applyFill="1" applyAlignment="1" applyProtection="1">
      <alignment horizontal="right" vertical="center" indent="1"/>
      <protection locked="0"/>
    </xf>
    <xf numFmtId="6" fontId="52" fillId="32" borderId="0" xfId="0" applyNumberFormat="1" applyFont="1" applyFill="1" applyAlignment="1">
      <alignment horizontal="right" vertical="center"/>
    </xf>
    <xf numFmtId="0" fontId="56" fillId="25" borderId="27" xfId="0" applyFont="1" applyFill="1" applyBorder="1" applyAlignment="1">
      <alignment vertical="center"/>
    </xf>
    <xf numFmtId="166" fontId="70" fillId="25" borderId="27" xfId="0" applyNumberFormat="1" applyFont="1" applyFill="1" applyBorder="1" applyAlignment="1" applyProtection="1">
      <alignment horizontal="right" vertical="center"/>
      <protection locked="0"/>
    </xf>
    <xf numFmtId="166" fontId="56" fillId="25" borderId="27" xfId="0" applyNumberFormat="1" applyFont="1" applyFill="1" applyBorder="1" applyAlignment="1" applyProtection="1">
      <alignment horizontal="center" vertical="center"/>
      <protection locked="0"/>
    </xf>
    <xf numFmtId="166" fontId="70" fillId="27" borderId="27" xfId="0" applyNumberFormat="1" applyFont="1" applyFill="1" applyBorder="1" applyAlignment="1" applyProtection="1">
      <alignment horizontal="right" vertical="center"/>
      <protection locked="0"/>
    </xf>
    <xf numFmtId="0" fontId="49" fillId="25" borderId="0" xfId="0" applyFont="1" applyFill="1"/>
    <xf numFmtId="0" fontId="98" fillId="25" borderId="0" xfId="0" applyFont="1" applyFill="1"/>
    <xf numFmtId="0" fontId="49" fillId="33" borderId="0" xfId="0" applyFont="1" applyFill="1"/>
    <xf numFmtId="0" fontId="66" fillId="25" borderId="0" xfId="0" applyFont="1" applyFill="1"/>
    <xf numFmtId="9" fontId="66" fillId="25" borderId="0" xfId="0" applyNumberFormat="1" applyFont="1" applyFill="1"/>
    <xf numFmtId="9" fontId="84" fillId="25" borderId="0" xfId="0" applyNumberFormat="1" applyFont="1" applyFill="1"/>
    <xf numFmtId="9" fontId="66" fillId="25" borderId="0" xfId="0" applyNumberFormat="1" applyFont="1" applyFill="1" applyAlignment="1">
      <alignment vertical="center"/>
    </xf>
    <xf numFmtId="9" fontId="81" fillId="25" borderId="0" xfId="0" applyNumberFormat="1" applyFont="1" applyFill="1" applyAlignment="1">
      <alignment vertical="center"/>
    </xf>
    <xf numFmtId="9" fontId="99" fillId="25" borderId="0" xfId="0" applyNumberFormat="1" applyFont="1" applyFill="1"/>
    <xf numFmtId="9" fontId="49" fillId="25" borderId="0" xfId="0" applyNumberFormat="1" applyFont="1" applyFill="1"/>
    <xf numFmtId="0" fontId="56" fillId="25" borderId="28" xfId="0" applyFont="1" applyFill="1" applyBorder="1" applyAlignment="1">
      <alignment vertical="center"/>
    </xf>
    <xf numFmtId="0" fontId="56" fillId="25" borderId="28" xfId="0" applyFont="1" applyFill="1" applyBorder="1"/>
    <xf numFmtId="166" fontId="70" fillId="25" borderId="28" xfId="1788" applyNumberFormat="1" applyFont="1" applyFill="1" applyBorder="1" applyAlignment="1" applyProtection="1">
      <protection locked="0"/>
    </xf>
    <xf numFmtId="166" fontId="70" fillId="25" borderId="28" xfId="1788" applyNumberFormat="1" applyFont="1" applyFill="1" applyBorder="1" applyAlignment="1"/>
    <xf numFmtId="166" fontId="70" fillId="27" borderId="28" xfId="1788" applyNumberFormat="1" applyFont="1" applyFill="1" applyBorder="1" applyAlignment="1" applyProtection="1">
      <protection locked="0"/>
    </xf>
    <xf numFmtId="166" fontId="56" fillId="25" borderId="28" xfId="1788" applyNumberFormat="1" applyFont="1" applyFill="1" applyBorder="1" applyAlignment="1"/>
    <xf numFmtId="166" fontId="90" fillId="27" borderId="0" xfId="0" applyNumberFormat="1" applyFont="1" applyFill="1" applyAlignment="1">
      <alignment vertical="center"/>
    </xf>
    <xf numFmtId="0" fontId="49" fillId="29" borderId="0" xfId="0" applyFont="1" applyFill="1" applyProtection="1">
      <protection locked="0"/>
    </xf>
    <xf numFmtId="0" fontId="56" fillId="29" borderId="0" xfId="0" applyFont="1" applyFill="1" applyProtection="1">
      <protection locked="0"/>
    </xf>
    <xf numFmtId="8" fontId="0" fillId="0" borderId="18" xfId="0" applyNumberFormat="1" applyBorder="1" applyAlignment="1">
      <alignment horizontal="center"/>
    </xf>
    <xf numFmtId="8" fontId="0" fillId="0" borderId="20" xfId="0" applyNumberFormat="1" applyBorder="1" applyAlignment="1">
      <alignment horizontal="center"/>
    </xf>
    <xf numFmtId="8" fontId="0" fillId="0" borderId="21" xfId="0" applyNumberFormat="1" applyBorder="1" applyAlignment="1">
      <alignment horizontal="center"/>
    </xf>
    <xf numFmtId="8" fontId="0" fillId="0" borderId="2" xfId="0" applyNumberFormat="1" applyBorder="1" applyAlignment="1">
      <alignment horizontal="center"/>
    </xf>
    <xf numFmtId="8" fontId="0" fillId="0" borderId="0" xfId="0" applyNumberFormat="1" applyAlignment="1">
      <alignment horizontal="center"/>
    </xf>
    <xf numFmtId="8" fontId="0" fillId="0" borderId="1" xfId="0" applyNumberFormat="1" applyBorder="1" applyAlignment="1">
      <alignment horizontal="center"/>
    </xf>
    <xf numFmtId="8" fontId="0" fillId="0" borderId="14" xfId="0" applyNumberFormat="1" applyBorder="1" applyAlignment="1">
      <alignment horizontal="center"/>
    </xf>
    <xf numFmtId="0" fontId="14" fillId="0" borderId="15" xfId="0" applyFont="1" applyBorder="1" applyAlignment="1">
      <alignment horizontal="center" vertical="center"/>
    </xf>
    <xf numFmtId="0" fontId="14" fillId="0" borderId="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166" fontId="0" fillId="0" borderId="1" xfId="0" applyNumberFormat="1" applyBorder="1" applyAlignment="1">
      <alignment horizontal="center" vertical="center"/>
    </xf>
    <xf numFmtId="168" fontId="14" fillId="0" borderId="18" xfId="0" applyNumberFormat="1" applyFont="1" applyBorder="1" applyAlignment="1">
      <alignment horizontal="center"/>
    </xf>
    <xf numFmtId="8" fontId="0" fillId="0" borderId="1" xfId="0" applyNumberFormat="1" applyBorder="1" applyAlignment="1">
      <alignment horizontal="center" vertical="center"/>
    </xf>
    <xf numFmtId="8" fontId="8" fillId="0" borderId="0" xfId="0" applyNumberFormat="1" applyFont="1" applyAlignment="1">
      <alignment horizontal="center"/>
    </xf>
    <xf numFmtId="166" fontId="0" fillId="0" borderId="14" xfId="0" applyNumberFormat="1" applyBorder="1" applyAlignment="1">
      <alignment horizontal="center"/>
    </xf>
    <xf numFmtId="168" fontId="14" fillId="0" borderId="0" xfId="0" applyNumberFormat="1" applyFont="1" applyAlignment="1">
      <alignment horizontal="center"/>
    </xf>
    <xf numFmtId="166" fontId="0" fillId="24" borderId="1" xfId="0" applyNumberFormat="1" applyFill="1" applyBorder="1" applyAlignment="1">
      <alignment horizontal="center"/>
    </xf>
    <xf numFmtId="0" fontId="14" fillId="0" borderId="0" xfId="0" applyFont="1" applyAlignment="1">
      <alignment horizontal="center"/>
    </xf>
    <xf numFmtId="8" fontId="0" fillId="0" borderId="22" xfId="0" applyNumberFormat="1" applyBorder="1" applyAlignment="1">
      <alignment horizontal="center"/>
    </xf>
    <xf numFmtId="0" fontId="0" fillId="0" borderId="22" xfId="0" applyBorder="1" applyAlignment="1">
      <alignment horizontal="center"/>
    </xf>
    <xf numFmtId="0" fontId="49" fillId="25" borderId="0" xfId="0" applyFont="1" applyFill="1" applyAlignment="1">
      <alignment horizontal="center"/>
    </xf>
    <xf numFmtId="0" fontId="53" fillId="25" borderId="0" xfId="0" applyFont="1" applyFill="1" applyAlignment="1">
      <alignment horizontal="left"/>
    </xf>
    <xf numFmtId="0" fontId="56" fillId="25" borderId="0" xfId="0" applyFont="1" applyFill="1" applyAlignment="1">
      <alignment horizontal="left" vertical="center"/>
    </xf>
    <xf numFmtId="0" fontId="82" fillId="31" borderId="0" xfId="0" applyFont="1" applyFill="1" applyAlignment="1">
      <alignment horizontal="left" vertical="center"/>
    </xf>
    <xf numFmtId="0" fontId="88" fillId="25" borderId="0" xfId="0" applyFont="1" applyFill="1"/>
    <xf numFmtId="0" fontId="55" fillId="25" borderId="0" xfId="0" applyFont="1" applyFill="1" applyAlignment="1">
      <alignment horizontal="center"/>
    </xf>
    <xf numFmtId="0" fontId="77" fillId="25" borderId="0" xfId="0" applyFont="1" applyFill="1" applyAlignment="1">
      <alignment horizontal="center" wrapText="1"/>
    </xf>
    <xf numFmtId="0" fontId="88" fillId="25" borderId="0" xfId="0" applyFont="1" applyFill="1" applyAlignment="1">
      <alignment horizontal="left" vertical="top"/>
    </xf>
    <xf numFmtId="0" fontId="87" fillId="25" borderId="0" xfId="0" applyFont="1" applyFill="1" applyAlignment="1">
      <alignment horizontal="left" vertical="top"/>
    </xf>
    <xf numFmtId="0" fontId="49" fillId="25" borderId="0" xfId="0" applyFont="1" applyFill="1"/>
    <xf numFmtId="0" fontId="45" fillId="0" borderId="0" xfId="0" applyFont="1" applyAlignment="1">
      <alignment horizontal="center" vertical="center" wrapText="1"/>
    </xf>
    <xf numFmtId="0" fontId="9" fillId="0" borderId="0" xfId="0" applyFont="1" applyAlignment="1">
      <alignment horizontal="center" vertical="center" wrapText="1"/>
    </xf>
  </cellXfs>
  <cellStyles count="1790">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xfId="1" builtinId="3"/>
    <cellStyle name="Comma 2" xfId="29" xr:uid="{00000000-0005-0000-0000-00001C000000}"/>
    <cellStyle name="Comma 2 2" xfId="179" xr:uid="{00000000-0005-0000-0000-00001D000000}"/>
    <cellStyle name="Comma 2 3" xfId="180" xr:uid="{00000000-0005-0000-0000-00001E000000}"/>
    <cellStyle name="Comma 2 3 2" xfId="190" xr:uid="{00000000-0005-0000-0000-00001F000000}"/>
    <cellStyle name="Comma 2 3 2 2" xfId="300" xr:uid="{00000000-0005-0000-0000-000020000000}"/>
    <cellStyle name="Comma 3" xfId="30" xr:uid="{00000000-0005-0000-0000-000021000000}"/>
    <cellStyle name="Comma 3 2" xfId="31" xr:uid="{00000000-0005-0000-0000-000022000000}"/>
    <cellStyle name="Comma 3 2 2" xfId="181" xr:uid="{00000000-0005-0000-0000-000023000000}"/>
    <cellStyle name="Comma 3 3" xfId="32" xr:uid="{00000000-0005-0000-0000-000024000000}"/>
    <cellStyle name="Currency" xfId="1788" builtinId="4"/>
    <cellStyle name="Currency 2" xfId="33" xr:uid="{00000000-0005-0000-0000-000025000000}"/>
    <cellStyle name="Currency 2 2" xfId="34" xr:uid="{00000000-0005-0000-0000-000026000000}"/>
    <cellStyle name="Currency 2 2 10" xfId="940" xr:uid="{8B5E64DC-8077-47C2-B66E-950B1DDD1A5A}"/>
    <cellStyle name="Currency 2 2 2" xfId="35" xr:uid="{00000000-0005-0000-0000-000027000000}"/>
    <cellStyle name="Currency 2 2 2 2" xfId="36" xr:uid="{00000000-0005-0000-0000-000028000000}"/>
    <cellStyle name="Currency 2 2 2 2 2" xfId="131" xr:uid="{00000000-0005-0000-0000-000029000000}"/>
    <cellStyle name="Currency 2 2 2 2 2 2" xfId="249" xr:uid="{00000000-0005-0000-0000-00002A000000}"/>
    <cellStyle name="Currency 2 2 2 2 2 2 2" xfId="462" xr:uid="{00000000-0005-0000-0000-00002B000000}"/>
    <cellStyle name="Currency 2 2 2 2 2 2 2 2" xfId="886" xr:uid="{32CFB7DD-3310-45C2-93CF-D9659F436C4F}"/>
    <cellStyle name="Currency 2 2 2 2 2 2 2 2 2" xfId="1734" xr:uid="{F2501D1F-CB9C-4072-910F-1935D4A6BF9A}"/>
    <cellStyle name="Currency 2 2 2 2 2 2 2 3" xfId="1310" xr:uid="{04316500-CE49-400D-9679-0DE41E18222B}"/>
    <cellStyle name="Currency 2 2 2 2 2 2 3" xfId="674" xr:uid="{81B99202-85AB-48D8-A8FC-52879382C390}"/>
    <cellStyle name="Currency 2 2 2 2 2 2 3 2" xfId="1522" xr:uid="{40E760A8-869B-4B09-B3F5-C8EAEB91ECE0}"/>
    <cellStyle name="Currency 2 2 2 2 2 2 4" xfId="1098" xr:uid="{BC92856A-AAF7-4F53-BADE-1E38E60382DE}"/>
    <cellStyle name="Currency 2 2 2 2 2 3" xfId="356" xr:uid="{00000000-0005-0000-0000-00002C000000}"/>
    <cellStyle name="Currency 2 2 2 2 2 3 2" xfId="780" xr:uid="{8935B970-0FA7-4846-88F9-A40DA44E2121}"/>
    <cellStyle name="Currency 2 2 2 2 2 3 2 2" xfId="1628" xr:uid="{BB601896-0B7D-4366-BDDC-111B7785A092}"/>
    <cellStyle name="Currency 2 2 2 2 2 3 3" xfId="1204" xr:uid="{98A35D31-DCAC-4C28-861D-72D872E8129B}"/>
    <cellStyle name="Currency 2 2 2 2 2 4" xfId="568" xr:uid="{20B085DA-C4DD-45FE-8D76-E85231E6A69E}"/>
    <cellStyle name="Currency 2 2 2 2 2 4 2" xfId="1416" xr:uid="{478BB5EC-E734-4F27-8AA6-3AC9F7A4F1F2}"/>
    <cellStyle name="Currency 2 2 2 2 2 5" xfId="992" xr:uid="{E384046B-EE9A-42B7-9E55-08D1D19D7F26}"/>
    <cellStyle name="Currency 2 2 2 2 3" xfId="196" xr:uid="{00000000-0005-0000-0000-00002D000000}"/>
    <cellStyle name="Currency 2 2 2 2 3 2" xfId="412" xr:uid="{00000000-0005-0000-0000-00002E000000}"/>
    <cellStyle name="Currency 2 2 2 2 3 2 2" xfId="836" xr:uid="{019A3ADF-1A34-47B5-9272-9C10FE661399}"/>
    <cellStyle name="Currency 2 2 2 2 3 2 2 2" xfId="1684" xr:uid="{B42E4300-0D82-4A60-AE80-5A810065F6BB}"/>
    <cellStyle name="Currency 2 2 2 2 3 2 3" xfId="1260" xr:uid="{AD4068EC-EDDD-45CA-8B9A-C123F46E7337}"/>
    <cellStyle name="Currency 2 2 2 2 3 3" xfId="624" xr:uid="{BA307EB3-7A2C-409B-9E06-6CBBEE48048E}"/>
    <cellStyle name="Currency 2 2 2 2 3 3 2" xfId="1472" xr:uid="{C29C426E-8AAC-4A84-A126-42ABACB9598B}"/>
    <cellStyle name="Currency 2 2 2 2 3 4" xfId="1048" xr:uid="{F51D3780-9A67-4ED8-9647-43B07DB4C686}"/>
    <cellStyle name="Currency 2 2 2 2 4" xfId="306" xr:uid="{00000000-0005-0000-0000-00002F000000}"/>
    <cellStyle name="Currency 2 2 2 2 4 2" xfId="730" xr:uid="{A1CBDAEB-1553-4D17-AB5C-6AB0A649D4CC}"/>
    <cellStyle name="Currency 2 2 2 2 4 2 2" xfId="1578" xr:uid="{D551A7AB-DDA5-4738-9AD0-05CC8783F303}"/>
    <cellStyle name="Currency 2 2 2 2 4 3" xfId="1154" xr:uid="{B76CC938-8910-4693-B858-B5A1C17AF51A}"/>
    <cellStyle name="Currency 2 2 2 2 5" xfId="518" xr:uid="{AD0F04A0-0F39-47F1-835D-60DB7566E7F4}"/>
    <cellStyle name="Currency 2 2 2 2 5 2" xfId="1366" xr:uid="{E5617807-55C0-4A20-903D-E23A5C3B5A17}"/>
    <cellStyle name="Currency 2 2 2 2 6" xfId="942" xr:uid="{20AF13C0-A346-409F-8F89-E9465C591D0F}"/>
    <cellStyle name="Currency 2 2 2 3" xfId="130" xr:uid="{00000000-0005-0000-0000-000030000000}"/>
    <cellStyle name="Currency 2 2 2 3 2" xfId="248" xr:uid="{00000000-0005-0000-0000-000031000000}"/>
    <cellStyle name="Currency 2 2 2 3 2 2" xfId="461" xr:uid="{00000000-0005-0000-0000-000032000000}"/>
    <cellStyle name="Currency 2 2 2 3 2 2 2" xfId="885" xr:uid="{41B8A2D7-987E-4FE3-AC61-3EE2B113EED3}"/>
    <cellStyle name="Currency 2 2 2 3 2 2 2 2" xfId="1733" xr:uid="{C45CD32A-CB71-44E8-B2C2-D2C6079043DB}"/>
    <cellStyle name="Currency 2 2 2 3 2 2 3" xfId="1309" xr:uid="{460DECF0-2D7C-486E-BEAD-692F4A42654C}"/>
    <cellStyle name="Currency 2 2 2 3 2 3" xfId="673" xr:uid="{8990096E-9A2A-429C-A060-B4966C34C7C7}"/>
    <cellStyle name="Currency 2 2 2 3 2 3 2" xfId="1521" xr:uid="{A439D595-309C-4D2B-9EC7-4CB14031AA09}"/>
    <cellStyle name="Currency 2 2 2 3 2 4" xfId="1097" xr:uid="{97DBE86A-E72A-4E49-8E7C-1EB19D4DB079}"/>
    <cellStyle name="Currency 2 2 2 3 3" xfId="355" xr:uid="{00000000-0005-0000-0000-000033000000}"/>
    <cellStyle name="Currency 2 2 2 3 3 2" xfId="779" xr:uid="{9065E486-2C0A-4F5F-9D6E-8799D86DB528}"/>
    <cellStyle name="Currency 2 2 2 3 3 2 2" xfId="1627" xr:uid="{48BE9B4B-FDCA-422C-B603-4F610C252A05}"/>
    <cellStyle name="Currency 2 2 2 3 3 3" xfId="1203" xr:uid="{8DD75E94-1955-41DE-9077-8394BF0BF56C}"/>
    <cellStyle name="Currency 2 2 2 3 4" xfId="567" xr:uid="{F088FDB9-5813-4C74-89DD-5DAE619AFC28}"/>
    <cellStyle name="Currency 2 2 2 3 4 2" xfId="1415" xr:uid="{212BDEC2-FBAB-4D7B-AE08-974B71DB6639}"/>
    <cellStyle name="Currency 2 2 2 3 5" xfId="991" xr:uid="{9990ADA2-4C18-496A-917D-8D533FD70615}"/>
    <cellStyle name="Currency 2 2 2 4" xfId="195" xr:uid="{00000000-0005-0000-0000-000034000000}"/>
    <cellStyle name="Currency 2 2 2 4 2" xfId="411" xr:uid="{00000000-0005-0000-0000-000035000000}"/>
    <cellStyle name="Currency 2 2 2 4 2 2" xfId="835" xr:uid="{C6034A2F-0595-4BD0-8CBD-7FD4F6B15D43}"/>
    <cellStyle name="Currency 2 2 2 4 2 2 2" xfId="1683" xr:uid="{DB212D78-EC71-4C45-A414-1AF8B2C31DE3}"/>
    <cellStyle name="Currency 2 2 2 4 2 3" xfId="1259" xr:uid="{983112D4-DAE6-44BD-BB01-655494F24311}"/>
    <cellStyle name="Currency 2 2 2 4 3" xfId="623" xr:uid="{375C4B42-2B87-444C-B484-AB7AFB0E6BAE}"/>
    <cellStyle name="Currency 2 2 2 4 3 2" xfId="1471" xr:uid="{256C8774-3ED1-4273-8E7D-CDE9B4ECDFB2}"/>
    <cellStyle name="Currency 2 2 2 4 4" xfId="1047" xr:uid="{CE60AD49-AC2D-4AD1-B81B-49960494DCD6}"/>
    <cellStyle name="Currency 2 2 2 5" xfId="305" xr:uid="{00000000-0005-0000-0000-000036000000}"/>
    <cellStyle name="Currency 2 2 2 5 2" xfId="729" xr:uid="{BD6801BE-182A-4584-91A7-61C2D7AEF3AE}"/>
    <cellStyle name="Currency 2 2 2 5 2 2" xfId="1577" xr:uid="{4B2CF57C-BC9C-4686-BB1A-1F803EB8B098}"/>
    <cellStyle name="Currency 2 2 2 5 3" xfId="1153" xr:uid="{153087F8-0189-4F21-9510-08B2696F1EB6}"/>
    <cellStyle name="Currency 2 2 2 6" xfId="517" xr:uid="{D413EAA3-7930-4E49-B008-02736522BE02}"/>
    <cellStyle name="Currency 2 2 2 6 2" xfId="1365" xr:uid="{B8A92FBB-3B39-4764-8892-7294D23B11FB}"/>
    <cellStyle name="Currency 2 2 2 7" xfId="941" xr:uid="{31F12BC6-33E6-4078-85BE-6F3AA693438E}"/>
    <cellStyle name="Currency 2 2 3" xfId="37" xr:uid="{00000000-0005-0000-0000-000037000000}"/>
    <cellStyle name="Currency 2 2 3 2" xfId="132" xr:uid="{00000000-0005-0000-0000-000038000000}"/>
    <cellStyle name="Currency 2 2 3 2 2" xfId="250" xr:uid="{00000000-0005-0000-0000-000039000000}"/>
    <cellStyle name="Currency 2 2 3 2 2 2" xfId="463" xr:uid="{00000000-0005-0000-0000-00003A000000}"/>
    <cellStyle name="Currency 2 2 3 2 2 2 2" xfId="887" xr:uid="{A1DE1A18-AAF4-4A0A-9381-DE88B2A91F5F}"/>
    <cellStyle name="Currency 2 2 3 2 2 2 2 2" xfId="1735" xr:uid="{9E1C4487-7EBA-48CB-866E-D9058F2B45B7}"/>
    <cellStyle name="Currency 2 2 3 2 2 2 3" xfId="1311" xr:uid="{A37F302D-908D-4946-B261-F83A48D40014}"/>
    <cellStyle name="Currency 2 2 3 2 2 3" xfId="675" xr:uid="{EA9B28E0-63F8-4638-A3F6-FAD212E7054B}"/>
    <cellStyle name="Currency 2 2 3 2 2 3 2" xfId="1523" xr:uid="{885CF713-815E-4E79-ADEF-93DE84213ADC}"/>
    <cellStyle name="Currency 2 2 3 2 2 4" xfId="1099" xr:uid="{82404C2B-05ED-4CBB-B44C-7ECF23846597}"/>
    <cellStyle name="Currency 2 2 3 2 3" xfId="357" xr:uid="{00000000-0005-0000-0000-00003B000000}"/>
    <cellStyle name="Currency 2 2 3 2 3 2" xfId="781" xr:uid="{4E08A5B6-71A9-461F-A3B8-A296DA78D132}"/>
    <cellStyle name="Currency 2 2 3 2 3 2 2" xfId="1629" xr:uid="{D46D1B39-D8FB-41AF-A354-CE99B7D3E174}"/>
    <cellStyle name="Currency 2 2 3 2 3 3" xfId="1205" xr:uid="{C92E2171-D004-47E8-9942-9DB30A25F069}"/>
    <cellStyle name="Currency 2 2 3 2 4" xfId="569" xr:uid="{C2259873-F578-47AA-B64A-7B04F88E04FF}"/>
    <cellStyle name="Currency 2 2 3 2 4 2" xfId="1417" xr:uid="{31C0083D-3C57-4B85-AA33-C5D322D5AE27}"/>
    <cellStyle name="Currency 2 2 3 2 5" xfId="993" xr:uid="{795D9DF0-DA01-4346-AF20-2B5772FA3445}"/>
    <cellStyle name="Currency 2 2 3 3" xfId="197" xr:uid="{00000000-0005-0000-0000-00003C000000}"/>
    <cellStyle name="Currency 2 2 3 3 2" xfId="413" xr:uid="{00000000-0005-0000-0000-00003D000000}"/>
    <cellStyle name="Currency 2 2 3 3 2 2" xfId="837" xr:uid="{371A20ED-8CFC-4176-A3F4-C7D5318BD343}"/>
    <cellStyle name="Currency 2 2 3 3 2 2 2" xfId="1685" xr:uid="{1ED951CA-DDCE-428A-BA8D-75F904B97B5D}"/>
    <cellStyle name="Currency 2 2 3 3 2 3" xfId="1261" xr:uid="{3FF2C9FB-6E78-4C4D-8A2E-C166DE0AE7C9}"/>
    <cellStyle name="Currency 2 2 3 3 3" xfId="625" xr:uid="{AB379A62-8560-4AAF-82F6-63D071CEF111}"/>
    <cellStyle name="Currency 2 2 3 3 3 2" xfId="1473" xr:uid="{A9C5A69B-0660-4469-91C7-C358B9FF33A0}"/>
    <cellStyle name="Currency 2 2 3 3 4" xfId="1049" xr:uid="{AB245CCB-4F74-4820-B548-A6DC10F9B6FD}"/>
    <cellStyle name="Currency 2 2 3 4" xfId="307" xr:uid="{00000000-0005-0000-0000-00003E000000}"/>
    <cellStyle name="Currency 2 2 3 4 2" xfId="731" xr:uid="{1B31B970-E591-4ABA-A8CB-EBFC3A16B4B3}"/>
    <cellStyle name="Currency 2 2 3 4 2 2" xfId="1579" xr:uid="{262CE595-390D-479D-A1F1-71DA16D18B8C}"/>
    <cellStyle name="Currency 2 2 3 4 3" xfId="1155" xr:uid="{CAB79B77-0C23-4883-B5E8-BD8B2BF1BB4B}"/>
    <cellStyle name="Currency 2 2 3 5" xfId="519" xr:uid="{B308645C-1630-4A8E-A349-BA58AF70835F}"/>
    <cellStyle name="Currency 2 2 3 5 2" xfId="1367" xr:uid="{70C45BE3-ACC5-4B32-880B-E4AA44AFF625}"/>
    <cellStyle name="Currency 2 2 3 6" xfId="943" xr:uid="{CE1A18BF-F85F-430C-84DF-EAEF926748E4}"/>
    <cellStyle name="Currency 2 2 4" xfId="38" xr:uid="{00000000-0005-0000-0000-00003F000000}"/>
    <cellStyle name="Currency 2 2 4 2" xfId="133" xr:uid="{00000000-0005-0000-0000-000040000000}"/>
    <cellStyle name="Currency 2 2 4 2 2" xfId="251" xr:uid="{00000000-0005-0000-0000-000041000000}"/>
    <cellStyle name="Currency 2 2 4 2 2 2" xfId="464" xr:uid="{00000000-0005-0000-0000-000042000000}"/>
    <cellStyle name="Currency 2 2 4 2 2 2 2" xfId="888" xr:uid="{7DAC35EE-D957-499A-B5CC-C21214906451}"/>
    <cellStyle name="Currency 2 2 4 2 2 2 2 2" xfId="1736" xr:uid="{966948CA-19E4-47BE-8B19-697FCDF3F8FD}"/>
    <cellStyle name="Currency 2 2 4 2 2 2 3" xfId="1312" xr:uid="{948CFB6A-F79F-4110-A6A6-5DC4EB73280E}"/>
    <cellStyle name="Currency 2 2 4 2 2 3" xfId="676" xr:uid="{45E759A4-710E-4603-9150-FA312442423A}"/>
    <cellStyle name="Currency 2 2 4 2 2 3 2" xfId="1524" xr:uid="{07BA7188-E713-4C78-95D0-A435A5C19441}"/>
    <cellStyle name="Currency 2 2 4 2 2 4" xfId="1100" xr:uid="{DA6C57DA-E068-4291-9B70-ACCA27C334BF}"/>
    <cellStyle name="Currency 2 2 4 2 3" xfId="358" xr:uid="{00000000-0005-0000-0000-000043000000}"/>
    <cellStyle name="Currency 2 2 4 2 3 2" xfId="782" xr:uid="{4A2F2F6E-1CAF-40BB-82AB-00C149B6674B}"/>
    <cellStyle name="Currency 2 2 4 2 3 2 2" xfId="1630" xr:uid="{47C869FF-7029-42A4-80E2-A4A3EB66E55E}"/>
    <cellStyle name="Currency 2 2 4 2 3 3" xfId="1206" xr:uid="{4AE75764-E605-40C8-8CD1-B4B5AE075B58}"/>
    <cellStyle name="Currency 2 2 4 2 4" xfId="570" xr:uid="{16701B06-8656-44B9-BF29-E7EFA04FA528}"/>
    <cellStyle name="Currency 2 2 4 2 4 2" xfId="1418" xr:uid="{3819CAA4-8E9F-4801-8A0B-ED0E5DFC857E}"/>
    <cellStyle name="Currency 2 2 4 2 5" xfId="994" xr:uid="{ED2F9FD1-3562-4F50-A31D-9BD228E57E92}"/>
    <cellStyle name="Currency 2 2 4 3" xfId="198" xr:uid="{00000000-0005-0000-0000-000044000000}"/>
    <cellStyle name="Currency 2 2 4 3 2" xfId="414" xr:uid="{00000000-0005-0000-0000-000045000000}"/>
    <cellStyle name="Currency 2 2 4 3 2 2" xfId="838" xr:uid="{AC057934-2DDA-4B66-A03C-E84E96DB081A}"/>
    <cellStyle name="Currency 2 2 4 3 2 2 2" xfId="1686" xr:uid="{8224AB21-DA7C-49E7-BB64-49361B6ED0BA}"/>
    <cellStyle name="Currency 2 2 4 3 2 3" xfId="1262" xr:uid="{418535CC-7DDB-4133-8BDA-CC9BF245F506}"/>
    <cellStyle name="Currency 2 2 4 3 3" xfId="626" xr:uid="{7EA6E425-DFF5-423F-A1EB-5BD32EFB6649}"/>
    <cellStyle name="Currency 2 2 4 3 3 2" xfId="1474" xr:uid="{BA45F691-B74D-4487-BC1C-59293E00FEC4}"/>
    <cellStyle name="Currency 2 2 4 3 4" xfId="1050" xr:uid="{77572BE7-2055-4435-9AE2-260149E47A17}"/>
    <cellStyle name="Currency 2 2 4 4" xfId="308" xr:uid="{00000000-0005-0000-0000-000046000000}"/>
    <cellStyle name="Currency 2 2 4 4 2" xfId="732" xr:uid="{27EE8C98-82F1-493B-B7AF-2DDC38C7E5A6}"/>
    <cellStyle name="Currency 2 2 4 4 2 2" xfId="1580" xr:uid="{2BBAD2B0-978F-4629-AEC1-2905DC31E158}"/>
    <cellStyle name="Currency 2 2 4 4 3" xfId="1156" xr:uid="{089428AC-B0CD-405D-9710-F23CAF2B2254}"/>
    <cellStyle name="Currency 2 2 4 5" xfId="520" xr:uid="{0678BCB3-C770-4D39-A12B-D7793325DC55}"/>
    <cellStyle name="Currency 2 2 4 5 2" xfId="1368" xr:uid="{3410BE24-7A60-4E71-9A4D-913320331835}"/>
    <cellStyle name="Currency 2 2 4 6" xfId="944" xr:uid="{9935E557-4601-4D36-A369-B19342FD3AAC}"/>
    <cellStyle name="Currency 2 2 5" xfId="129" xr:uid="{00000000-0005-0000-0000-000047000000}"/>
    <cellStyle name="Currency 2 2 5 2" xfId="247" xr:uid="{00000000-0005-0000-0000-000048000000}"/>
    <cellStyle name="Currency 2 2 5 2 2" xfId="460" xr:uid="{00000000-0005-0000-0000-000049000000}"/>
    <cellStyle name="Currency 2 2 5 2 2 2" xfId="884" xr:uid="{8AB8281F-74C6-4DCF-A86F-62F19BD776D1}"/>
    <cellStyle name="Currency 2 2 5 2 2 2 2" xfId="1732" xr:uid="{79F6CED8-B824-4467-B10D-AF94BDB4C8BC}"/>
    <cellStyle name="Currency 2 2 5 2 2 3" xfId="1308" xr:uid="{2B695DB0-B8D8-4211-B84B-E6DA3C7095BB}"/>
    <cellStyle name="Currency 2 2 5 2 3" xfId="672" xr:uid="{C9705D29-413D-48F3-9320-F7C6D3E91FD2}"/>
    <cellStyle name="Currency 2 2 5 2 3 2" xfId="1520" xr:uid="{0FF2EB80-3A5B-4BC1-905C-E4FFD3687F60}"/>
    <cellStyle name="Currency 2 2 5 2 4" xfId="1096" xr:uid="{65D7E29A-6575-432A-997A-CD0BBAC642B9}"/>
    <cellStyle name="Currency 2 2 5 3" xfId="354" xr:uid="{00000000-0005-0000-0000-00004A000000}"/>
    <cellStyle name="Currency 2 2 5 3 2" xfId="778" xr:uid="{456763ED-8034-4997-AAD0-877E6A8A6DAF}"/>
    <cellStyle name="Currency 2 2 5 3 2 2" xfId="1626" xr:uid="{51E72074-4508-4F5D-8B84-43D972A529B4}"/>
    <cellStyle name="Currency 2 2 5 3 3" xfId="1202" xr:uid="{239D8539-E6EF-4E9B-B700-C1BBF93D9539}"/>
    <cellStyle name="Currency 2 2 5 4" xfId="566" xr:uid="{3E30409C-B948-4C17-966B-3BEED496E164}"/>
    <cellStyle name="Currency 2 2 5 4 2" xfId="1414" xr:uid="{D313664F-06D8-454D-93AB-F183FED5B0D5}"/>
    <cellStyle name="Currency 2 2 5 5" xfId="990" xr:uid="{98FE9CF6-FE4C-40E9-9DC6-9ACF172F8226}"/>
    <cellStyle name="Currency 2 2 6" xfId="183" xr:uid="{00000000-0005-0000-0000-00004B000000}"/>
    <cellStyle name="Currency 2 2 7" xfId="194" xr:uid="{00000000-0005-0000-0000-00004C000000}"/>
    <cellStyle name="Currency 2 2 7 2" xfId="410" xr:uid="{00000000-0005-0000-0000-00004D000000}"/>
    <cellStyle name="Currency 2 2 7 2 2" xfId="834" xr:uid="{64F7267C-1608-4AC3-A799-6E8A814AE51D}"/>
    <cellStyle name="Currency 2 2 7 2 2 2" xfId="1682" xr:uid="{3963ED14-15E9-4C29-879D-D7BCF6935F9A}"/>
    <cellStyle name="Currency 2 2 7 2 3" xfId="1258" xr:uid="{0C00EC8F-80A9-4A20-88AE-5BC405444F48}"/>
    <cellStyle name="Currency 2 2 7 3" xfId="622" xr:uid="{C3CFC0C6-F24B-4E88-94B6-7A7920F7BA57}"/>
    <cellStyle name="Currency 2 2 7 3 2" xfId="1470" xr:uid="{E30E6B0F-477E-487C-AB37-1288EEF1AB91}"/>
    <cellStyle name="Currency 2 2 7 4" xfId="1046" xr:uid="{E5C02CC5-9A63-468F-ABAD-E77B34D9E21D}"/>
    <cellStyle name="Currency 2 2 8" xfId="304" xr:uid="{00000000-0005-0000-0000-00004E000000}"/>
    <cellStyle name="Currency 2 2 8 2" xfId="728" xr:uid="{B04461F0-0E73-48B9-866D-E1D64965FD74}"/>
    <cellStyle name="Currency 2 2 8 2 2" xfId="1576" xr:uid="{634ECDA8-E56D-4BBD-8A93-D2811B397252}"/>
    <cellStyle name="Currency 2 2 8 3" xfId="1152" xr:uid="{D4E9EDD5-A65D-40A1-AF83-D3EA3C4B9B97}"/>
    <cellStyle name="Currency 2 2 9" xfId="516" xr:uid="{B79EDC94-CBF2-40C0-914E-014EEB37306D}"/>
    <cellStyle name="Currency 2 2 9 2" xfId="1364" xr:uid="{E68B1B7D-C10A-473E-9807-41C9B9253BF5}"/>
    <cellStyle name="Currency 2 3" xfId="39" xr:uid="{00000000-0005-0000-0000-00004F000000}"/>
    <cellStyle name="Currency 2 4" xfId="182" xr:uid="{00000000-0005-0000-0000-000050000000}"/>
    <cellStyle name="Currency 3" xfId="40" xr:uid="{00000000-0005-0000-0000-000051000000}"/>
    <cellStyle name="Currency 3 2" xfId="41" xr:uid="{00000000-0005-0000-0000-000052000000}"/>
    <cellStyle name="Currency 4" xfId="42" xr:uid="{00000000-0005-0000-0000-000053000000}"/>
    <cellStyle name="Euro" xfId="43" xr:uid="{00000000-0005-0000-0000-000054000000}"/>
    <cellStyle name="Explanatory Text 2" xfId="44" xr:uid="{00000000-0005-0000-0000-000055000000}"/>
    <cellStyle name="Exposure Template Row Headings" xfId="45" xr:uid="{00000000-0005-0000-0000-000056000000}"/>
    <cellStyle name="Exposure Template Table Heading" xfId="46" xr:uid="{00000000-0005-0000-0000-000057000000}"/>
    <cellStyle name="Good 2" xfId="47" xr:uid="{00000000-0005-0000-0000-000058000000}"/>
    <cellStyle name="Heading 1 2" xfId="48" xr:uid="{00000000-0005-0000-0000-000059000000}"/>
    <cellStyle name="Heading 2 2" xfId="49" xr:uid="{00000000-0005-0000-0000-00005A000000}"/>
    <cellStyle name="Heading 3 2" xfId="50" xr:uid="{00000000-0005-0000-0000-00005B000000}"/>
    <cellStyle name="Heading 4 2" xfId="51" xr:uid="{00000000-0005-0000-0000-00005C000000}"/>
    <cellStyle name="Hyperlink 2" xfId="52" xr:uid="{00000000-0005-0000-0000-00005D000000}"/>
    <cellStyle name="Hyperlink 2 2" xfId="53" xr:uid="{00000000-0005-0000-0000-00005E000000}"/>
    <cellStyle name="Hyperlink 2 3" xfId="54" xr:uid="{00000000-0005-0000-0000-00005F000000}"/>
    <cellStyle name="Hyperlink 2 3 2" xfId="199" xr:uid="{00000000-0005-0000-0000-000060000000}"/>
    <cellStyle name="Hyperlink 3" xfId="55" xr:uid="{00000000-0005-0000-0000-000061000000}"/>
    <cellStyle name="Hyperlink 3 2" xfId="56" xr:uid="{00000000-0005-0000-0000-000062000000}"/>
    <cellStyle name="Hyperlink 3 2 2" xfId="185" xr:uid="{00000000-0005-0000-0000-000063000000}"/>
    <cellStyle name="Hyperlink 3 3" xfId="57" xr:uid="{00000000-0005-0000-0000-000064000000}"/>
    <cellStyle name="Hyperlink 3 4" xfId="184" xr:uid="{00000000-0005-0000-0000-000065000000}"/>
    <cellStyle name="Hyperlink 4" xfId="58" xr:uid="{00000000-0005-0000-0000-000066000000}"/>
    <cellStyle name="Hyperlink 4 2" xfId="59" xr:uid="{00000000-0005-0000-0000-000067000000}"/>
    <cellStyle name="Input 2" xfId="60" xr:uid="{00000000-0005-0000-0000-000068000000}"/>
    <cellStyle name="Linked Cell 2" xfId="61" xr:uid="{00000000-0005-0000-0000-000069000000}"/>
    <cellStyle name="Neutral 2" xfId="62" xr:uid="{00000000-0005-0000-0000-00006A000000}"/>
    <cellStyle name="Normal" xfId="0" builtinId="0"/>
    <cellStyle name="Normal 2" xfId="63" xr:uid="{00000000-0005-0000-0000-00006C000000}"/>
    <cellStyle name="Normal 2 2" xfId="64" xr:uid="{00000000-0005-0000-0000-00006D000000}"/>
    <cellStyle name="Normal 2 2 10" xfId="945" xr:uid="{DB36942C-D9F5-4EDE-A89E-D40D0F3941AD}"/>
    <cellStyle name="Normal 2 2 2" xfId="65" xr:uid="{00000000-0005-0000-0000-00006E000000}"/>
    <cellStyle name="Normal 2 2 2 2" xfId="66" xr:uid="{00000000-0005-0000-0000-00006F000000}"/>
    <cellStyle name="Normal 2 2 2 2 2" xfId="136" xr:uid="{00000000-0005-0000-0000-000070000000}"/>
    <cellStyle name="Normal 2 2 2 2 2 2" xfId="254" xr:uid="{00000000-0005-0000-0000-000071000000}"/>
    <cellStyle name="Normal 2 2 2 2 2 2 2" xfId="467" xr:uid="{00000000-0005-0000-0000-000072000000}"/>
    <cellStyle name="Normal 2 2 2 2 2 2 2 2" xfId="891" xr:uid="{1A84B540-50C7-45F3-967A-DFC6496E3A7C}"/>
    <cellStyle name="Normal 2 2 2 2 2 2 2 2 2" xfId="1739" xr:uid="{9A840B99-8DA1-45A6-B0D3-E69A0C48FDD0}"/>
    <cellStyle name="Normal 2 2 2 2 2 2 2 3" xfId="1315" xr:uid="{E84A2C7E-CA24-4440-A670-43597FA9E37F}"/>
    <cellStyle name="Normal 2 2 2 2 2 2 3" xfId="679" xr:uid="{7FC975C4-7832-433E-8E13-6D0B552FB388}"/>
    <cellStyle name="Normal 2 2 2 2 2 2 3 2" xfId="1527" xr:uid="{C52002EC-E87C-4919-B5AE-ADDDCEE546BE}"/>
    <cellStyle name="Normal 2 2 2 2 2 2 4" xfId="1103" xr:uid="{67EF0F90-7009-4021-A429-C07506C7378B}"/>
    <cellStyle name="Normal 2 2 2 2 2 3" xfId="361" xr:uid="{00000000-0005-0000-0000-000073000000}"/>
    <cellStyle name="Normal 2 2 2 2 2 3 2" xfId="785" xr:uid="{3BEE2637-981C-4C1A-AE2B-17EEDB29D8C3}"/>
    <cellStyle name="Normal 2 2 2 2 2 3 2 2" xfId="1633" xr:uid="{354717AF-190E-4F06-A5B6-556EC4D06537}"/>
    <cellStyle name="Normal 2 2 2 2 2 3 3" xfId="1209" xr:uid="{AFF9EE5D-5362-4E97-9F5A-BB82A1862148}"/>
    <cellStyle name="Normal 2 2 2 2 2 4" xfId="573" xr:uid="{07DD9ECA-A37F-4BCE-983E-18A10EC4FD8F}"/>
    <cellStyle name="Normal 2 2 2 2 2 4 2" xfId="1421" xr:uid="{3A25669E-8D1C-4253-AACD-A7D7BBCF1781}"/>
    <cellStyle name="Normal 2 2 2 2 2 5" xfId="997" xr:uid="{6C955C9D-BA7C-4749-978E-379B887B4449}"/>
    <cellStyle name="Normal 2 2 2 2 3" xfId="202" xr:uid="{00000000-0005-0000-0000-000074000000}"/>
    <cellStyle name="Normal 2 2 2 2 3 2" xfId="417" xr:uid="{00000000-0005-0000-0000-000075000000}"/>
    <cellStyle name="Normal 2 2 2 2 3 2 2" xfId="841" xr:uid="{2D135008-861F-4B24-BAC6-C31B6FFA7191}"/>
    <cellStyle name="Normal 2 2 2 2 3 2 2 2" xfId="1689" xr:uid="{F2562569-0598-4A39-9173-ADEABCA7BC77}"/>
    <cellStyle name="Normal 2 2 2 2 3 2 3" xfId="1265" xr:uid="{864C70F2-A571-462F-92EF-1DA4869F46B9}"/>
    <cellStyle name="Normal 2 2 2 2 3 3" xfId="629" xr:uid="{AACA0870-5537-429E-8B34-4E5BD35E7D83}"/>
    <cellStyle name="Normal 2 2 2 2 3 3 2" xfId="1477" xr:uid="{384A3C54-26C0-4485-B9E2-E4972A4C008D}"/>
    <cellStyle name="Normal 2 2 2 2 3 4" xfId="1053" xr:uid="{BAB35207-B2BA-454D-9FFE-F62034DCD2FF}"/>
    <cellStyle name="Normal 2 2 2 2 4" xfId="311" xr:uid="{00000000-0005-0000-0000-000076000000}"/>
    <cellStyle name="Normal 2 2 2 2 4 2" xfId="735" xr:uid="{F0CCAAC4-D314-4410-87E6-24B9F95DB3FC}"/>
    <cellStyle name="Normal 2 2 2 2 4 2 2" xfId="1583" xr:uid="{AFBC2E53-1204-4824-A8D9-373BA959D7E1}"/>
    <cellStyle name="Normal 2 2 2 2 4 3" xfId="1159" xr:uid="{1E717BBA-4FE2-4824-BC19-9B56897139D1}"/>
    <cellStyle name="Normal 2 2 2 2 5" xfId="523" xr:uid="{05621628-E192-45B1-8768-21305436C9BB}"/>
    <cellStyle name="Normal 2 2 2 2 5 2" xfId="1371" xr:uid="{F7366F9F-E6E7-425C-A0AB-0BF5F3CC466B}"/>
    <cellStyle name="Normal 2 2 2 2 6" xfId="947" xr:uid="{8E90D076-618D-450A-83F5-1A7C7A8067C9}"/>
    <cellStyle name="Normal 2 2 2 3" xfId="135" xr:uid="{00000000-0005-0000-0000-000077000000}"/>
    <cellStyle name="Normal 2 2 2 3 2" xfId="253" xr:uid="{00000000-0005-0000-0000-000078000000}"/>
    <cellStyle name="Normal 2 2 2 3 2 2" xfId="466" xr:uid="{00000000-0005-0000-0000-000079000000}"/>
    <cellStyle name="Normal 2 2 2 3 2 2 2" xfId="890" xr:uid="{4B64DCEE-897E-4DF3-9D7F-0997470FA9D0}"/>
    <cellStyle name="Normal 2 2 2 3 2 2 2 2" xfId="1738" xr:uid="{8D6AD0C9-0552-4B7A-80E3-7C695415D3DF}"/>
    <cellStyle name="Normal 2 2 2 3 2 2 3" xfId="1314" xr:uid="{B2958324-52BB-4231-AE4C-E35DF426C87A}"/>
    <cellStyle name="Normal 2 2 2 3 2 3" xfId="678" xr:uid="{7B002042-B8E5-4331-8464-53BD4A407A21}"/>
    <cellStyle name="Normal 2 2 2 3 2 3 2" xfId="1526" xr:uid="{C5C32E47-244B-4A38-9672-D1A7C5069BD9}"/>
    <cellStyle name="Normal 2 2 2 3 2 4" xfId="1102" xr:uid="{526C7832-A5F3-4728-AB89-9BFBFAEAE52A}"/>
    <cellStyle name="Normal 2 2 2 3 3" xfId="360" xr:uid="{00000000-0005-0000-0000-00007A000000}"/>
    <cellStyle name="Normal 2 2 2 3 3 2" xfId="784" xr:uid="{D2B059DC-85FD-4EDD-83BF-D519B0B655BA}"/>
    <cellStyle name="Normal 2 2 2 3 3 2 2" xfId="1632" xr:uid="{7363EBE1-7BB8-4061-B389-C13A72323E3A}"/>
    <cellStyle name="Normal 2 2 2 3 3 3" xfId="1208" xr:uid="{E839AA8B-5674-44CA-905E-24445E684E46}"/>
    <cellStyle name="Normal 2 2 2 3 4" xfId="572" xr:uid="{B1778B40-8CDD-4543-BF1C-4B7D27392443}"/>
    <cellStyle name="Normal 2 2 2 3 4 2" xfId="1420" xr:uid="{1CD89C1B-B805-44EE-BABE-9F366F7660A2}"/>
    <cellStyle name="Normal 2 2 2 3 5" xfId="996" xr:uid="{394F6B34-D86C-421E-84C7-3D32F65848DB}"/>
    <cellStyle name="Normal 2 2 2 4" xfId="201" xr:uid="{00000000-0005-0000-0000-00007B000000}"/>
    <cellStyle name="Normal 2 2 2 4 2" xfId="416" xr:uid="{00000000-0005-0000-0000-00007C000000}"/>
    <cellStyle name="Normal 2 2 2 4 2 2" xfId="840" xr:uid="{4A184AED-74FF-4CA6-89D2-EF641F5A0681}"/>
    <cellStyle name="Normal 2 2 2 4 2 2 2" xfId="1688" xr:uid="{DB559FD7-BA6D-4729-B32B-B04796DD1A0C}"/>
    <cellStyle name="Normal 2 2 2 4 2 3" xfId="1264" xr:uid="{3D3C17BA-5A63-401B-98D3-D9DD2A8A2A49}"/>
    <cellStyle name="Normal 2 2 2 4 3" xfId="628" xr:uid="{58087916-2E8D-4AFB-B436-8AC6964A368A}"/>
    <cellStyle name="Normal 2 2 2 4 3 2" xfId="1476" xr:uid="{058546FD-F60D-4495-9CE8-A3D8A805DBE8}"/>
    <cellStyle name="Normal 2 2 2 4 4" xfId="1052" xr:uid="{96CBC029-EDE6-4883-B622-D259C0903560}"/>
    <cellStyle name="Normal 2 2 2 5" xfId="310" xr:uid="{00000000-0005-0000-0000-00007D000000}"/>
    <cellStyle name="Normal 2 2 2 5 2" xfId="734" xr:uid="{27FC21F6-5545-49DC-870E-A2529B16A760}"/>
    <cellStyle name="Normal 2 2 2 5 2 2" xfId="1582" xr:uid="{062FF4ED-B948-4E66-B889-32088D5B43D5}"/>
    <cellStyle name="Normal 2 2 2 5 3" xfId="1158" xr:uid="{F0E3CCBB-68F7-49CB-926D-1B583EA38035}"/>
    <cellStyle name="Normal 2 2 2 6" xfId="522" xr:uid="{8A9786EF-49F3-476D-8B4C-87598F975F58}"/>
    <cellStyle name="Normal 2 2 2 6 2" xfId="1370" xr:uid="{F447D094-D720-4C2B-9CD3-7C1FB51F391B}"/>
    <cellStyle name="Normal 2 2 2 7" xfId="946" xr:uid="{1AAE5B37-05AD-443A-A7B8-06991633B673}"/>
    <cellStyle name="Normal 2 2 3" xfId="67" xr:uid="{00000000-0005-0000-0000-00007E000000}"/>
    <cellStyle name="Normal 2 2 3 2" xfId="137" xr:uid="{00000000-0005-0000-0000-00007F000000}"/>
    <cellStyle name="Normal 2 2 3 2 2" xfId="255" xr:uid="{00000000-0005-0000-0000-000080000000}"/>
    <cellStyle name="Normal 2 2 3 2 2 2" xfId="468" xr:uid="{00000000-0005-0000-0000-000081000000}"/>
    <cellStyle name="Normal 2 2 3 2 2 2 2" xfId="892" xr:uid="{7341F7AA-4EB8-49AA-A3F1-4D8860A23FE5}"/>
    <cellStyle name="Normal 2 2 3 2 2 2 2 2" xfId="1740" xr:uid="{A6601489-0D71-46BA-BC44-FB6EDEFB5CB9}"/>
    <cellStyle name="Normal 2 2 3 2 2 2 3" xfId="1316" xr:uid="{AE46CF72-5AEE-4BE9-9A2F-87E8692B2342}"/>
    <cellStyle name="Normal 2 2 3 2 2 3" xfId="680" xr:uid="{72EFB57A-6EA0-4DE6-9256-AD29B170A980}"/>
    <cellStyle name="Normal 2 2 3 2 2 3 2" xfId="1528" xr:uid="{ACC607BD-E3D5-4895-B0A7-D976ACEE8571}"/>
    <cellStyle name="Normal 2 2 3 2 2 4" xfId="1104" xr:uid="{849672E3-09F5-47D2-8661-31F5200ECDB6}"/>
    <cellStyle name="Normal 2 2 3 2 3" xfId="362" xr:uid="{00000000-0005-0000-0000-000082000000}"/>
    <cellStyle name="Normal 2 2 3 2 3 2" xfId="786" xr:uid="{E8F7994E-D7B6-47B1-8A80-A3C3D1E7BDA5}"/>
    <cellStyle name="Normal 2 2 3 2 3 2 2" xfId="1634" xr:uid="{C4C89411-3118-4189-A92B-DDC7E9C28DC8}"/>
    <cellStyle name="Normal 2 2 3 2 3 3" xfId="1210" xr:uid="{57144847-CA5A-49E8-9C4B-4764849F3D02}"/>
    <cellStyle name="Normal 2 2 3 2 4" xfId="574" xr:uid="{11F4BF4D-B525-4DF9-94DE-C859C22C5AE8}"/>
    <cellStyle name="Normal 2 2 3 2 4 2" xfId="1422" xr:uid="{141CA851-38F4-4714-AD66-FACE9DC13101}"/>
    <cellStyle name="Normal 2 2 3 2 5" xfId="998" xr:uid="{C76E4056-DCB8-4CA4-A17E-6E06BF3483A1}"/>
    <cellStyle name="Normal 2 2 3 3" xfId="203" xr:uid="{00000000-0005-0000-0000-000083000000}"/>
    <cellStyle name="Normal 2 2 3 3 2" xfId="418" xr:uid="{00000000-0005-0000-0000-000084000000}"/>
    <cellStyle name="Normal 2 2 3 3 2 2" xfId="842" xr:uid="{78965608-05D1-41DF-BC9D-D7D13594D1BD}"/>
    <cellStyle name="Normal 2 2 3 3 2 2 2" xfId="1690" xr:uid="{033BA392-DCCB-4340-BF6B-1A7467F13139}"/>
    <cellStyle name="Normal 2 2 3 3 2 3" xfId="1266" xr:uid="{9A56934B-A975-45D1-AD61-D0824391AA18}"/>
    <cellStyle name="Normal 2 2 3 3 3" xfId="630" xr:uid="{DDF278E2-539C-48F7-A2CA-363D450F2ABB}"/>
    <cellStyle name="Normal 2 2 3 3 3 2" xfId="1478" xr:uid="{54337560-DBD7-4025-BBC2-F38A13C06756}"/>
    <cellStyle name="Normal 2 2 3 3 4" xfId="1054" xr:uid="{7E4EFCBE-4FD9-4F51-96DE-136965EA3145}"/>
    <cellStyle name="Normal 2 2 3 4" xfId="312" xr:uid="{00000000-0005-0000-0000-000085000000}"/>
    <cellStyle name="Normal 2 2 3 4 2" xfId="736" xr:uid="{533EED23-69BF-49AE-802C-F524AD649912}"/>
    <cellStyle name="Normal 2 2 3 4 2 2" xfId="1584" xr:uid="{F3979EEF-8A27-4A0F-A7F4-13862F6CE5F0}"/>
    <cellStyle name="Normal 2 2 3 4 3" xfId="1160" xr:uid="{FCF6614A-2FB9-4C6F-AC5E-284DC2FA93A0}"/>
    <cellStyle name="Normal 2 2 3 5" xfId="524" xr:uid="{E0EDB42C-2E44-4D76-8919-70D61CF9B009}"/>
    <cellStyle name="Normal 2 2 3 5 2" xfId="1372" xr:uid="{D038ABF2-08B8-4656-9692-A65A2EAA2A9C}"/>
    <cellStyle name="Normal 2 2 3 6" xfId="948" xr:uid="{706092EB-1243-493E-A74B-3FB11F479D68}"/>
    <cellStyle name="Normal 2 2 4" xfId="68" xr:uid="{00000000-0005-0000-0000-000086000000}"/>
    <cellStyle name="Normal 2 2 4 2" xfId="138" xr:uid="{00000000-0005-0000-0000-000087000000}"/>
    <cellStyle name="Normal 2 2 4 2 2" xfId="256" xr:uid="{00000000-0005-0000-0000-000088000000}"/>
    <cellStyle name="Normal 2 2 4 2 2 2" xfId="469" xr:uid="{00000000-0005-0000-0000-000089000000}"/>
    <cellStyle name="Normal 2 2 4 2 2 2 2" xfId="893" xr:uid="{C341E82C-EF01-4154-B668-0B4F0086E3C5}"/>
    <cellStyle name="Normal 2 2 4 2 2 2 2 2" xfId="1741" xr:uid="{85A79B7D-F2B7-436D-8844-6B02EAFC6FFA}"/>
    <cellStyle name="Normal 2 2 4 2 2 2 3" xfId="1317" xr:uid="{09F2A128-C3F2-419F-BCB3-A6565A742169}"/>
    <cellStyle name="Normal 2 2 4 2 2 3" xfId="681" xr:uid="{25D82402-D353-46AE-B232-13DF609B91BD}"/>
    <cellStyle name="Normal 2 2 4 2 2 3 2" xfId="1529" xr:uid="{B5E2875C-5038-43AB-8744-101D90820A22}"/>
    <cellStyle name="Normal 2 2 4 2 2 4" xfId="1105" xr:uid="{32A6875B-08CE-4E58-B5DE-3F101B45EC65}"/>
    <cellStyle name="Normal 2 2 4 2 3" xfId="363" xr:uid="{00000000-0005-0000-0000-00008A000000}"/>
    <cellStyle name="Normal 2 2 4 2 3 2" xfId="787" xr:uid="{901D601E-D1B7-4B7B-B54B-B5437F73FDE1}"/>
    <cellStyle name="Normal 2 2 4 2 3 2 2" xfId="1635" xr:uid="{BF460F5A-0D3D-4243-915A-F6D52A8024AD}"/>
    <cellStyle name="Normal 2 2 4 2 3 3" xfId="1211" xr:uid="{928A447F-E79F-4849-9AAA-579C73204BA1}"/>
    <cellStyle name="Normal 2 2 4 2 4" xfId="575" xr:uid="{D39786A3-0D72-4351-8848-5095F1BEBDB2}"/>
    <cellStyle name="Normal 2 2 4 2 4 2" xfId="1423" xr:uid="{EA431F5A-2586-4809-993A-4A7513AE1D85}"/>
    <cellStyle name="Normal 2 2 4 2 5" xfId="999" xr:uid="{7A081EAE-6844-488B-9C04-4D6AA349EFB5}"/>
    <cellStyle name="Normal 2 2 4 3" xfId="204" xr:uid="{00000000-0005-0000-0000-00008B000000}"/>
    <cellStyle name="Normal 2 2 4 3 2" xfId="419" xr:uid="{00000000-0005-0000-0000-00008C000000}"/>
    <cellStyle name="Normal 2 2 4 3 2 2" xfId="843" xr:uid="{9F8AC330-0DB4-4624-A371-30A79300C406}"/>
    <cellStyle name="Normal 2 2 4 3 2 2 2" xfId="1691" xr:uid="{1548EC0E-EB0F-4806-BA5A-FE9F5624CA4C}"/>
    <cellStyle name="Normal 2 2 4 3 2 3" xfId="1267" xr:uid="{EB1CEA68-B249-444E-93F2-F0E512541EE6}"/>
    <cellStyle name="Normal 2 2 4 3 3" xfId="631" xr:uid="{9E7BB1FF-AD8C-493E-9BD4-EC71EF6C3C73}"/>
    <cellStyle name="Normal 2 2 4 3 3 2" xfId="1479" xr:uid="{FD942FF0-2B84-4BF5-B574-EE0658CD4F84}"/>
    <cellStyle name="Normal 2 2 4 3 4" xfId="1055" xr:uid="{EDA5FC8D-3C44-4308-AF9E-94BFD1751C83}"/>
    <cellStyle name="Normal 2 2 4 4" xfId="313" xr:uid="{00000000-0005-0000-0000-00008D000000}"/>
    <cellStyle name="Normal 2 2 4 4 2" xfId="737" xr:uid="{38FC1468-3568-434C-B3FD-C6D51DBE5FDE}"/>
    <cellStyle name="Normal 2 2 4 4 2 2" xfId="1585" xr:uid="{49DCCFAB-58D4-48D1-9B50-DB3950E67471}"/>
    <cellStyle name="Normal 2 2 4 4 3" xfId="1161" xr:uid="{83117404-2C3D-4447-A5CA-BC8C06583117}"/>
    <cellStyle name="Normal 2 2 4 5" xfId="525" xr:uid="{A3F17E4A-6A04-4150-B639-49338EE160EE}"/>
    <cellStyle name="Normal 2 2 4 5 2" xfId="1373" xr:uid="{540DFE58-39E5-4840-A205-2AEA154A05E4}"/>
    <cellStyle name="Normal 2 2 4 6" xfId="949" xr:uid="{A6B80242-700A-4520-9FD4-54C1AF083B78}"/>
    <cellStyle name="Normal 2 2 5" xfId="134" xr:uid="{00000000-0005-0000-0000-00008E000000}"/>
    <cellStyle name="Normal 2 2 5 2" xfId="252" xr:uid="{00000000-0005-0000-0000-00008F000000}"/>
    <cellStyle name="Normal 2 2 5 2 2" xfId="465" xr:uid="{00000000-0005-0000-0000-000090000000}"/>
    <cellStyle name="Normal 2 2 5 2 2 2" xfId="889" xr:uid="{87B44FAB-1258-432E-93E9-676B53D35ED7}"/>
    <cellStyle name="Normal 2 2 5 2 2 2 2" xfId="1737" xr:uid="{9E5603C0-1730-4D80-B42A-84FBE6F46460}"/>
    <cellStyle name="Normal 2 2 5 2 2 3" xfId="1313" xr:uid="{AC45E740-380A-43EA-B0E7-6CD373691FF8}"/>
    <cellStyle name="Normal 2 2 5 2 3" xfId="677" xr:uid="{F4DACB26-D335-444D-972B-1700708880A3}"/>
    <cellStyle name="Normal 2 2 5 2 3 2" xfId="1525" xr:uid="{14AA5899-773A-431B-9B3B-8AFA3E6F82E1}"/>
    <cellStyle name="Normal 2 2 5 2 4" xfId="1101" xr:uid="{F815E38D-EE53-4C71-88A5-6E937A768959}"/>
    <cellStyle name="Normal 2 2 5 3" xfId="359" xr:uid="{00000000-0005-0000-0000-000091000000}"/>
    <cellStyle name="Normal 2 2 5 3 2" xfId="783" xr:uid="{BEFF7E0D-F529-41FD-8BCC-A738C64EC0C0}"/>
    <cellStyle name="Normal 2 2 5 3 2 2" xfId="1631" xr:uid="{51BFBB3D-248A-4884-B7D6-ACC2787D1EC3}"/>
    <cellStyle name="Normal 2 2 5 3 3" xfId="1207" xr:uid="{7568F81F-1CC7-4258-A16A-ACC35AAFCB24}"/>
    <cellStyle name="Normal 2 2 5 4" xfId="571" xr:uid="{AEB65BB8-EA96-4C4A-ACF5-22F245B91F6E}"/>
    <cellStyle name="Normal 2 2 5 4 2" xfId="1419" xr:uid="{B5833430-65BA-4633-8B3F-24D06F55A9F5}"/>
    <cellStyle name="Normal 2 2 5 5" xfId="995" xr:uid="{F57C1344-BAD2-4775-A535-F10999192712}"/>
    <cellStyle name="Normal 2 2 6" xfId="186" xr:uid="{00000000-0005-0000-0000-000092000000}"/>
    <cellStyle name="Normal 2 2 7" xfId="200" xr:uid="{00000000-0005-0000-0000-000093000000}"/>
    <cellStyle name="Normal 2 2 7 2" xfId="415" xr:uid="{00000000-0005-0000-0000-000094000000}"/>
    <cellStyle name="Normal 2 2 7 2 2" xfId="839" xr:uid="{7196CE2B-9971-48BE-B5F6-FC6A89567DD9}"/>
    <cellStyle name="Normal 2 2 7 2 2 2" xfId="1687" xr:uid="{B63623C1-79D4-4987-86E2-14D54BD961D6}"/>
    <cellStyle name="Normal 2 2 7 2 3" xfId="1263" xr:uid="{EF98F2B0-C3F6-4CB8-A702-4808F8BF58EC}"/>
    <cellStyle name="Normal 2 2 7 3" xfId="627" xr:uid="{3E404E77-D104-4A1F-932B-8F6356B48360}"/>
    <cellStyle name="Normal 2 2 7 3 2" xfId="1475" xr:uid="{0AB02832-2C47-4FFD-88B9-90A570C6025D}"/>
    <cellStyle name="Normal 2 2 7 4" xfId="1051" xr:uid="{B4ECF786-4974-41D1-A0EF-1078827D29F8}"/>
    <cellStyle name="Normal 2 2 8" xfId="309" xr:uid="{00000000-0005-0000-0000-000095000000}"/>
    <cellStyle name="Normal 2 2 8 2" xfId="733" xr:uid="{F4C6D334-AFDC-4ACA-80D1-B3822A153B81}"/>
    <cellStyle name="Normal 2 2 8 2 2" xfId="1581" xr:uid="{68CA105D-334D-47B1-BE29-5F9B3087B990}"/>
    <cellStyle name="Normal 2 2 8 3" xfId="1157" xr:uid="{400F68E2-D6E1-4AF0-AF46-C3EAA40711B3}"/>
    <cellStyle name="Normal 2 2 9" xfId="521" xr:uid="{8B4D82B9-003D-4A59-B02F-B68AEBF3DB19}"/>
    <cellStyle name="Normal 2 2 9 2" xfId="1369" xr:uid="{D538066C-3565-4F33-AFE2-2E45DB4E9C93}"/>
    <cellStyle name="Normal 2 3" xfId="69" xr:uid="{00000000-0005-0000-0000-000096000000}"/>
    <cellStyle name="Normal 2 3 10" xfId="950" xr:uid="{FEC6C992-CB4D-4971-B582-5C011E404421}"/>
    <cellStyle name="Normal 2 3 2" xfId="70" xr:uid="{00000000-0005-0000-0000-000097000000}"/>
    <cellStyle name="Normal 2 3 2 2" xfId="71" xr:uid="{00000000-0005-0000-0000-000098000000}"/>
    <cellStyle name="Normal 2 3 2 2 2" xfId="141" xr:uid="{00000000-0005-0000-0000-000099000000}"/>
    <cellStyle name="Normal 2 3 2 2 2 2" xfId="259" xr:uid="{00000000-0005-0000-0000-00009A000000}"/>
    <cellStyle name="Normal 2 3 2 2 2 2 2" xfId="472" xr:uid="{00000000-0005-0000-0000-00009B000000}"/>
    <cellStyle name="Normal 2 3 2 2 2 2 2 2" xfId="896" xr:uid="{D02DA89A-33BE-4D3B-AC16-DC3C5C855340}"/>
    <cellStyle name="Normal 2 3 2 2 2 2 2 2 2" xfId="1744" xr:uid="{E6B770AA-627C-4A6A-9209-FF8D4AD6D0B8}"/>
    <cellStyle name="Normal 2 3 2 2 2 2 2 3" xfId="1320" xr:uid="{88484445-D518-46ED-8396-5A0FE1D8837E}"/>
    <cellStyle name="Normal 2 3 2 2 2 2 3" xfId="684" xr:uid="{38410A63-2320-4427-A252-D3BE1E34D3BE}"/>
    <cellStyle name="Normal 2 3 2 2 2 2 3 2" xfId="1532" xr:uid="{D4D8B462-34AE-48E5-86C4-8A246FF51CFB}"/>
    <cellStyle name="Normal 2 3 2 2 2 2 4" xfId="1108" xr:uid="{A673A6F1-F055-4E59-B405-FCD011A49320}"/>
    <cellStyle name="Normal 2 3 2 2 2 3" xfId="366" xr:uid="{00000000-0005-0000-0000-00009C000000}"/>
    <cellStyle name="Normal 2 3 2 2 2 3 2" xfId="790" xr:uid="{E2CCEE1F-B9F8-493C-8F97-16396EC978E9}"/>
    <cellStyle name="Normal 2 3 2 2 2 3 2 2" xfId="1638" xr:uid="{0440EE64-C3EE-4243-B37D-56D873D8FEF6}"/>
    <cellStyle name="Normal 2 3 2 2 2 3 3" xfId="1214" xr:uid="{26B3391F-D80C-4C69-9FF1-C2FF815F70D3}"/>
    <cellStyle name="Normal 2 3 2 2 2 4" xfId="578" xr:uid="{A1581FBD-85ED-42D5-838F-DB6F6B17D86D}"/>
    <cellStyle name="Normal 2 3 2 2 2 4 2" xfId="1426" xr:uid="{B18EA7C2-83CE-4589-9EAC-040654BBCCA2}"/>
    <cellStyle name="Normal 2 3 2 2 2 5" xfId="1002" xr:uid="{CF2ADBC7-EA2C-409C-A658-4470DFB868A1}"/>
    <cellStyle name="Normal 2 3 2 2 3" xfId="207" xr:uid="{00000000-0005-0000-0000-00009D000000}"/>
    <cellStyle name="Normal 2 3 2 2 3 2" xfId="422" xr:uid="{00000000-0005-0000-0000-00009E000000}"/>
    <cellStyle name="Normal 2 3 2 2 3 2 2" xfId="846" xr:uid="{BD2F79BF-60BF-498F-B014-3F6BC5E82998}"/>
    <cellStyle name="Normal 2 3 2 2 3 2 2 2" xfId="1694" xr:uid="{6B04D83D-908D-4A14-B5AA-D02F519C02CC}"/>
    <cellStyle name="Normal 2 3 2 2 3 2 3" xfId="1270" xr:uid="{427FEEEB-A5B9-4C88-ACF6-769B3BD6BBD8}"/>
    <cellStyle name="Normal 2 3 2 2 3 3" xfId="634" xr:uid="{8FFE27F7-2A7D-461E-BF89-DEDD99C97D84}"/>
    <cellStyle name="Normal 2 3 2 2 3 3 2" xfId="1482" xr:uid="{FEED6806-A4FC-47AB-8C97-F37FF73CF5B1}"/>
    <cellStyle name="Normal 2 3 2 2 3 4" xfId="1058" xr:uid="{9D095BDD-3BEC-49C1-B777-763F4950539F}"/>
    <cellStyle name="Normal 2 3 2 2 4" xfId="316" xr:uid="{00000000-0005-0000-0000-00009F000000}"/>
    <cellStyle name="Normal 2 3 2 2 4 2" xfId="740" xr:uid="{6C8A8F16-CF6D-47DC-AB97-AC0209712FB1}"/>
    <cellStyle name="Normal 2 3 2 2 4 2 2" xfId="1588" xr:uid="{3ABF7367-D41F-4A0F-AC55-2B76A47FF25B}"/>
    <cellStyle name="Normal 2 3 2 2 4 3" xfId="1164" xr:uid="{9DAA6E6C-09A4-4649-BE02-51214807335B}"/>
    <cellStyle name="Normal 2 3 2 2 5" xfId="528" xr:uid="{4F2DA5F5-5E8C-4AA0-8D2E-FD0E8280089B}"/>
    <cellStyle name="Normal 2 3 2 2 5 2" xfId="1376" xr:uid="{ECE12403-55E2-4658-A2F1-A7111D356DB7}"/>
    <cellStyle name="Normal 2 3 2 2 6" xfId="952" xr:uid="{A756A8DC-B30D-4C5F-97E3-B95265AC8DA3}"/>
    <cellStyle name="Normal 2 3 2 3" xfId="140" xr:uid="{00000000-0005-0000-0000-0000A0000000}"/>
    <cellStyle name="Normal 2 3 2 3 2" xfId="258" xr:uid="{00000000-0005-0000-0000-0000A1000000}"/>
    <cellStyle name="Normal 2 3 2 3 2 2" xfId="471" xr:uid="{00000000-0005-0000-0000-0000A2000000}"/>
    <cellStyle name="Normal 2 3 2 3 2 2 2" xfId="895" xr:uid="{7B3F3DB6-7F1F-429E-AA57-51865A833197}"/>
    <cellStyle name="Normal 2 3 2 3 2 2 2 2" xfId="1743" xr:uid="{0A80CE15-52F5-4FC4-A1C1-71816D35BABD}"/>
    <cellStyle name="Normal 2 3 2 3 2 2 3" xfId="1319" xr:uid="{557FC8E3-48FA-4A6D-BDA8-C6696B17E67C}"/>
    <cellStyle name="Normal 2 3 2 3 2 3" xfId="683" xr:uid="{84AF4DD5-8228-4A35-8B4C-0917FB7C9DE0}"/>
    <cellStyle name="Normal 2 3 2 3 2 3 2" xfId="1531" xr:uid="{5BC5230A-AD32-4041-9D81-F178DEC5DF53}"/>
    <cellStyle name="Normal 2 3 2 3 2 4" xfId="1107" xr:uid="{66FB0BA1-E6FE-4F87-8815-19CEBB78FB27}"/>
    <cellStyle name="Normal 2 3 2 3 3" xfId="365" xr:uid="{00000000-0005-0000-0000-0000A3000000}"/>
    <cellStyle name="Normal 2 3 2 3 3 2" xfId="789" xr:uid="{855075CF-8473-4DBD-87D9-7CBE8DB1A372}"/>
    <cellStyle name="Normal 2 3 2 3 3 2 2" xfId="1637" xr:uid="{B777C037-935F-4F10-9679-28AAB1B9B038}"/>
    <cellStyle name="Normal 2 3 2 3 3 3" xfId="1213" xr:uid="{660EF377-602D-486C-8871-E8F812AF3D0D}"/>
    <cellStyle name="Normal 2 3 2 3 4" xfId="577" xr:uid="{3BA7B3D1-F1F1-4D12-8F0B-3C7EBBF6A3E9}"/>
    <cellStyle name="Normal 2 3 2 3 4 2" xfId="1425" xr:uid="{B061EED8-A637-4D26-B93A-3AFEAFA2733C}"/>
    <cellStyle name="Normal 2 3 2 3 5" xfId="1001" xr:uid="{BB418A1C-B54A-44EF-9A53-E5B3E57EDB0D}"/>
    <cellStyle name="Normal 2 3 2 4" xfId="191" xr:uid="{00000000-0005-0000-0000-0000A4000000}"/>
    <cellStyle name="Normal 2 3 2 4 2" xfId="301" xr:uid="{00000000-0005-0000-0000-0000A5000000}"/>
    <cellStyle name="Normal 2 3 2 4 2 2" xfId="513" xr:uid="{00000000-0005-0000-0000-0000A6000000}"/>
    <cellStyle name="Normal 2 3 2 4 2 2 2" xfId="937" xr:uid="{85001DE8-A3ED-4E8C-B164-706021658D1A}"/>
    <cellStyle name="Normal 2 3 2 4 2 2 2 2" xfId="1785" xr:uid="{C7BAE59E-99B3-4920-AFED-740C2B0ABCD3}"/>
    <cellStyle name="Normal 2 3 2 4 2 2 3" xfId="1361" xr:uid="{81F91109-B823-4254-9A5A-8E755A89D55C}"/>
    <cellStyle name="Normal 2 3 2 4 2 3" xfId="725" xr:uid="{12BAEBD9-D758-440A-B911-CBCA8623DF4D}"/>
    <cellStyle name="Normal 2 3 2 4 2 3 2" xfId="1573" xr:uid="{B9A3DBED-7F2C-4A52-9D3A-DA7737328E2F}"/>
    <cellStyle name="Normal 2 3 2 4 2 4" xfId="1149" xr:uid="{60E6BE5A-FBD0-41FE-821B-F6A21D7D7896}"/>
    <cellStyle name="Normal 2 3 2 4 3" xfId="407" xr:uid="{00000000-0005-0000-0000-0000A7000000}"/>
    <cellStyle name="Normal 2 3 2 4 3 2" xfId="831" xr:uid="{5A2298C9-FF83-43DE-B282-243CDB3853E0}"/>
    <cellStyle name="Normal 2 3 2 4 3 2 2" xfId="1679" xr:uid="{91EBFB06-E08E-41CB-B82A-6C6B8B9F7751}"/>
    <cellStyle name="Normal 2 3 2 4 3 3" xfId="1255" xr:uid="{AA1464EB-4D20-4AD8-A132-57B845FA4AD6}"/>
    <cellStyle name="Normal 2 3 2 4 4" xfId="619" xr:uid="{E82B04CF-8664-4AA3-B691-7C05324A99F2}"/>
    <cellStyle name="Normal 2 3 2 4 4 2" xfId="1467" xr:uid="{8D8801F6-DFFF-4C5D-9454-3C4A3F52594D}"/>
    <cellStyle name="Normal 2 3 2 4 5" xfId="1043" xr:uid="{814425F3-1A67-4ACC-87C3-32997B5FF38E}"/>
    <cellStyle name="Normal 2 3 2 5" xfId="206" xr:uid="{00000000-0005-0000-0000-0000A8000000}"/>
    <cellStyle name="Normal 2 3 2 5 2" xfId="421" xr:uid="{00000000-0005-0000-0000-0000A9000000}"/>
    <cellStyle name="Normal 2 3 2 5 2 2" xfId="845" xr:uid="{7CA15344-2ABA-47F5-8C0E-9A9A5F7FB1E5}"/>
    <cellStyle name="Normal 2 3 2 5 2 2 2" xfId="1693" xr:uid="{1BF7ADFD-7133-4781-B2CE-8932B2CC7C23}"/>
    <cellStyle name="Normal 2 3 2 5 2 3" xfId="1269" xr:uid="{ACF26C88-8A69-402B-8247-C1919CBA1771}"/>
    <cellStyle name="Normal 2 3 2 5 3" xfId="633" xr:uid="{3424FD24-4EBE-493C-B85C-BCAB53D0CDCF}"/>
    <cellStyle name="Normal 2 3 2 5 3 2" xfId="1481" xr:uid="{8836C6B0-D2A4-4A09-9970-97BE7DD873E3}"/>
    <cellStyle name="Normal 2 3 2 5 4" xfId="1057" xr:uid="{CE335DD3-7D9E-46E1-BD9D-BAA618EA2995}"/>
    <cellStyle name="Normal 2 3 2 6" xfId="315" xr:uid="{00000000-0005-0000-0000-0000AA000000}"/>
    <cellStyle name="Normal 2 3 2 6 2" xfId="739" xr:uid="{B7AF433A-4361-4BE9-B5D1-024FB02BAB93}"/>
    <cellStyle name="Normal 2 3 2 6 2 2" xfId="1587" xr:uid="{6F956BB6-DB8A-4592-9DF4-59836043F574}"/>
    <cellStyle name="Normal 2 3 2 6 3" xfId="1163" xr:uid="{09076A30-F926-47D1-BE36-71C60A4B436C}"/>
    <cellStyle name="Normal 2 3 2 7" xfId="527" xr:uid="{9524E5CC-50C9-47D9-8243-8455392B6021}"/>
    <cellStyle name="Normal 2 3 2 7 2" xfId="1375" xr:uid="{8B12061A-B902-4544-A70A-0116EC9C03CD}"/>
    <cellStyle name="Normal 2 3 2 8" xfId="951" xr:uid="{EA9AAE66-465B-4283-A882-FAA310CC3CEC}"/>
    <cellStyle name="Normal 2 3 3" xfId="72" xr:uid="{00000000-0005-0000-0000-0000AB000000}"/>
    <cellStyle name="Normal 2 3 3 2" xfId="142" xr:uid="{00000000-0005-0000-0000-0000AC000000}"/>
    <cellStyle name="Normal 2 3 3 2 2" xfId="260" xr:uid="{00000000-0005-0000-0000-0000AD000000}"/>
    <cellStyle name="Normal 2 3 3 2 2 2" xfId="473" xr:uid="{00000000-0005-0000-0000-0000AE000000}"/>
    <cellStyle name="Normal 2 3 3 2 2 2 2" xfId="897" xr:uid="{8C4D1717-E77C-4A96-B686-F8FFF07D06DA}"/>
    <cellStyle name="Normal 2 3 3 2 2 2 2 2" xfId="1745" xr:uid="{171CC0BB-9A9D-4CC7-BDA3-8B584F5BF0A3}"/>
    <cellStyle name="Normal 2 3 3 2 2 2 3" xfId="1321" xr:uid="{6B9DA9A9-26CD-4B75-9DD9-BF3F9803EBF4}"/>
    <cellStyle name="Normal 2 3 3 2 2 3" xfId="685" xr:uid="{A4DDB2B7-5C82-4821-8D48-50955D458729}"/>
    <cellStyle name="Normal 2 3 3 2 2 3 2" xfId="1533" xr:uid="{D817CBAB-0F58-4124-B611-13495421AB21}"/>
    <cellStyle name="Normal 2 3 3 2 2 4" xfId="1109" xr:uid="{9EE6FB4F-569A-4625-A20B-B8874123F4E7}"/>
    <cellStyle name="Normal 2 3 3 2 3" xfId="367" xr:uid="{00000000-0005-0000-0000-0000AF000000}"/>
    <cellStyle name="Normal 2 3 3 2 3 2" xfId="791" xr:uid="{2C9BBD5E-20F3-4F53-B340-89CFC4BE8FA1}"/>
    <cellStyle name="Normal 2 3 3 2 3 2 2" xfId="1639" xr:uid="{E589DE54-E82D-445E-9ECD-3CF341F9E84D}"/>
    <cellStyle name="Normal 2 3 3 2 3 3" xfId="1215" xr:uid="{F63EC2A9-12AC-4E55-BFFD-0595025BBFF3}"/>
    <cellStyle name="Normal 2 3 3 2 4" xfId="579" xr:uid="{5224666C-263B-4994-BCDE-262280108F0F}"/>
    <cellStyle name="Normal 2 3 3 2 4 2" xfId="1427" xr:uid="{FF0E7DD2-2544-4E50-AE26-606FE2ED18F3}"/>
    <cellStyle name="Normal 2 3 3 2 5" xfId="1003" xr:uid="{20CE37FA-4A26-4858-B900-F91E177FD9F9}"/>
    <cellStyle name="Normal 2 3 3 3" xfId="208" xr:uid="{00000000-0005-0000-0000-0000B0000000}"/>
    <cellStyle name="Normal 2 3 3 3 2" xfId="423" xr:uid="{00000000-0005-0000-0000-0000B1000000}"/>
    <cellStyle name="Normal 2 3 3 3 2 2" xfId="847" xr:uid="{82DE6C9D-847A-4847-BCB2-333DA8E97097}"/>
    <cellStyle name="Normal 2 3 3 3 2 2 2" xfId="1695" xr:uid="{CBB3BE97-49F8-4396-93BF-A0CE7DAAB633}"/>
    <cellStyle name="Normal 2 3 3 3 2 3" xfId="1271" xr:uid="{1D66D3D3-4A16-4395-B1B6-FC041317114A}"/>
    <cellStyle name="Normal 2 3 3 3 3" xfId="635" xr:uid="{17E03894-BFDC-4313-B537-6A019E2E764C}"/>
    <cellStyle name="Normal 2 3 3 3 3 2" xfId="1483" xr:uid="{EF9420D0-5277-4AD2-9493-EB7BDAB7C847}"/>
    <cellStyle name="Normal 2 3 3 3 4" xfId="1059" xr:uid="{0C1052C3-3BCF-455D-850D-FE699E5B5A3B}"/>
    <cellStyle name="Normal 2 3 3 4" xfId="317" xr:uid="{00000000-0005-0000-0000-0000B2000000}"/>
    <cellStyle name="Normal 2 3 3 4 2" xfId="741" xr:uid="{7C55A7AA-A7DE-4E78-94CA-464DCD130126}"/>
    <cellStyle name="Normal 2 3 3 4 2 2" xfId="1589" xr:uid="{0BFB0D47-C9B3-436F-92EA-DE5974829382}"/>
    <cellStyle name="Normal 2 3 3 4 3" xfId="1165" xr:uid="{1E1DE228-8ADD-4960-90FB-B2E4779E52D2}"/>
    <cellStyle name="Normal 2 3 3 5" xfId="529" xr:uid="{AA0075B8-CA96-42CE-A105-B67F4740BEAF}"/>
    <cellStyle name="Normal 2 3 3 5 2" xfId="1377" xr:uid="{A2FE01C8-B95A-49F9-8E53-380548B101F8}"/>
    <cellStyle name="Normal 2 3 3 6" xfId="953" xr:uid="{D8C4DD09-6494-4CC0-B9AB-35C706A331AC}"/>
    <cellStyle name="Normal 2 3 4" xfId="73" xr:uid="{00000000-0005-0000-0000-0000B3000000}"/>
    <cellStyle name="Normal 2 3 4 2" xfId="143" xr:uid="{00000000-0005-0000-0000-0000B4000000}"/>
    <cellStyle name="Normal 2 3 4 2 2" xfId="261" xr:uid="{00000000-0005-0000-0000-0000B5000000}"/>
    <cellStyle name="Normal 2 3 4 2 2 2" xfId="474" xr:uid="{00000000-0005-0000-0000-0000B6000000}"/>
    <cellStyle name="Normal 2 3 4 2 2 2 2" xfId="898" xr:uid="{C83D6AEA-D4F8-41AA-9B04-E2E37A2C4862}"/>
    <cellStyle name="Normal 2 3 4 2 2 2 2 2" xfId="1746" xr:uid="{F22E2E06-0432-4041-9774-7620C6C0A2C0}"/>
    <cellStyle name="Normal 2 3 4 2 2 2 3" xfId="1322" xr:uid="{B0486BAE-BF92-425F-9FA6-81B091EDD7D7}"/>
    <cellStyle name="Normal 2 3 4 2 2 3" xfId="686" xr:uid="{5E4721BE-4CB9-4003-8BAC-F284C93E172B}"/>
    <cellStyle name="Normal 2 3 4 2 2 3 2" xfId="1534" xr:uid="{03954742-AF72-4360-992F-F04B93F3F351}"/>
    <cellStyle name="Normal 2 3 4 2 2 4" xfId="1110" xr:uid="{E7BB7E0E-C753-4575-878B-0D2C7B8C23CE}"/>
    <cellStyle name="Normal 2 3 4 2 3" xfId="368" xr:uid="{00000000-0005-0000-0000-0000B7000000}"/>
    <cellStyle name="Normal 2 3 4 2 3 2" xfId="792" xr:uid="{98868F36-7482-4269-A59A-B159EE427145}"/>
    <cellStyle name="Normal 2 3 4 2 3 2 2" xfId="1640" xr:uid="{BB194144-B462-4F52-BEC0-797210530EAA}"/>
    <cellStyle name="Normal 2 3 4 2 3 3" xfId="1216" xr:uid="{7149B099-3676-4E54-A25E-660B45DF9411}"/>
    <cellStyle name="Normal 2 3 4 2 4" xfId="580" xr:uid="{1F7D48FD-0BB5-4DDA-B304-EA8DB9E18DFC}"/>
    <cellStyle name="Normal 2 3 4 2 4 2" xfId="1428" xr:uid="{64D5FA8E-6D8B-4AE7-B743-E3375024E536}"/>
    <cellStyle name="Normal 2 3 4 2 5" xfId="1004" xr:uid="{79211646-7DF6-4D39-AA01-971B2321087C}"/>
    <cellStyle name="Normal 2 3 4 3" xfId="209" xr:uid="{00000000-0005-0000-0000-0000B8000000}"/>
    <cellStyle name="Normal 2 3 4 3 2" xfId="424" xr:uid="{00000000-0005-0000-0000-0000B9000000}"/>
    <cellStyle name="Normal 2 3 4 3 2 2" xfId="848" xr:uid="{AAE9728C-E1A8-400E-85CB-AF60280BC7D3}"/>
    <cellStyle name="Normal 2 3 4 3 2 2 2" xfId="1696" xr:uid="{6AACD3CA-5C71-412F-9AA8-4C249ED553F6}"/>
    <cellStyle name="Normal 2 3 4 3 2 3" xfId="1272" xr:uid="{40470F97-90E0-4F8E-B5C2-E3D96B5EB989}"/>
    <cellStyle name="Normal 2 3 4 3 3" xfId="636" xr:uid="{7AEEA66D-72B9-496D-90A9-9680ED04CBA5}"/>
    <cellStyle name="Normal 2 3 4 3 3 2" xfId="1484" xr:uid="{57DF5FCD-6BAC-4EEC-A0A6-E661CC11EF5E}"/>
    <cellStyle name="Normal 2 3 4 3 4" xfId="1060" xr:uid="{3B593911-B830-4137-8ADD-60CF72E8B166}"/>
    <cellStyle name="Normal 2 3 4 4" xfId="318" xr:uid="{00000000-0005-0000-0000-0000BA000000}"/>
    <cellStyle name="Normal 2 3 4 4 2" xfId="742" xr:uid="{C50E427E-5C69-4BBE-B8AD-5C9594986FCC}"/>
    <cellStyle name="Normal 2 3 4 4 2 2" xfId="1590" xr:uid="{42F3BA47-E036-430C-A4E6-CE7B65154335}"/>
    <cellStyle name="Normal 2 3 4 4 3" xfId="1166" xr:uid="{C53AC9BF-8F87-4883-9C2D-1A86E382B30E}"/>
    <cellStyle name="Normal 2 3 4 5" xfId="530" xr:uid="{09D4F01D-B427-4BBE-A9EA-8CC8EDB10DD1}"/>
    <cellStyle name="Normal 2 3 4 5 2" xfId="1378" xr:uid="{CB45F2DF-AE73-4FF4-A6AA-C28F33BA97E7}"/>
    <cellStyle name="Normal 2 3 4 6" xfId="954" xr:uid="{BA5006D4-9FA3-4BE5-A07D-6756885009C4}"/>
    <cellStyle name="Normal 2 3 5" xfId="139" xr:uid="{00000000-0005-0000-0000-0000BB000000}"/>
    <cellStyle name="Normal 2 3 5 2" xfId="257" xr:uid="{00000000-0005-0000-0000-0000BC000000}"/>
    <cellStyle name="Normal 2 3 5 2 2" xfId="470" xr:uid="{00000000-0005-0000-0000-0000BD000000}"/>
    <cellStyle name="Normal 2 3 5 2 2 2" xfId="894" xr:uid="{DEC53804-3735-4EED-AFEF-AE1468F30F8B}"/>
    <cellStyle name="Normal 2 3 5 2 2 2 2" xfId="1742" xr:uid="{196503DC-7B2E-4200-9AC5-CB063809AE58}"/>
    <cellStyle name="Normal 2 3 5 2 2 3" xfId="1318" xr:uid="{DA2914C9-5640-4CE9-A8AE-0CE2AC7892A5}"/>
    <cellStyle name="Normal 2 3 5 2 3" xfId="682" xr:uid="{9058891D-7E6D-4422-A276-6E4572CC6F44}"/>
    <cellStyle name="Normal 2 3 5 2 3 2" xfId="1530" xr:uid="{FAD6BEC2-52F8-4274-8D9E-925EF77C5B7B}"/>
    <cellStyle name="Normal 2 3 5 2 4" xfId="1106" xr:uid="{9B828781-AF97-4624-BA25-D05C727C39AD}"/>
    <cellStyle name="Normal 2 3 5 3" xfId="364" xr:uid="{00000000-0005-0000-0000-0000BE000000}"/>
    <cellStyle name="Normal 2 3 5 3 2" xfId="788" xr:uid="{7BBB6113-6652-477D-A60D-49A0855A4A3D}"/>
    <cellStyle name="Normal 2 3 5 3 2 2" xfId="1636" xr:uid="{DFBB9B82-254C-49D8-BC35-51CFC27812D4}"/>
    <cellStyle name="Normal 2 3 5 3 3" xfId="1212" xr:uid="{029F3EDC-7C94-44C4-BB79-345FF1178D8F}"/>
    <cellStyle name="Normal 2 3 5 4" xfId="576" xr:uid="{2CFA28EB-7F05-4BD4-ADFA-8A68D62D7B57}"/>
    <cellStyle name="Normal 2 3 5 4 2" xfId="1424" xr:uid="{0D91A6D4-C8E5-4667-98F3-CA49DC20660E}"/>
    <cellStyle name="Normal 2 3 5 5" xfId="1000" xr:uid="{8940F8F5-7C10-47D3-A65F-9311D92BC684}"/>
    <cellStyle name="Normal 2 3 6" xfId="187" xr:uid="{00000000-0005-0000-0000-0000BF000000}"/>
    <cellStyle name="Normal 2 3 6 2" xfId="297" xr:uid="{00000000-0005-0000-0000-0000C0000000}"/>
    <cellStyle name="Normal 2 3 6 2 2" xfId="510" xr:uid="{00000000-0005-0000-0000-0000C1000000}"/>
    <cellStyle name="Normal 2 3 6 2 2 2" xfId="934" xr:uid="{48889BBF-C324-48D7-8837-C9628AA2E9FD}"/>
    <cellStyle name="Normal 2 3 6 2 2 2 2" xfId="1782" xr:uid="{DEFE2655-38B0-4E78-8CE6-40CD0B8F78B8}"/>
    <cellStyle name="Normal 2 3 6 2 2 3" xfId="1358" xr:uid="{0B8CCB06-E74E-400D-950D-2E0AC1A1A221}"/>
    <cellStyle name="Normal 2 3 6 2 3" xfId="722" xr:uid="{44BF332D-3AF7-4DB9-953F-545A5C2940C3}"/>
    <cellStyle name="Normal 2 3 6 2 3 2" xfId="1570" xr:uid="{7D063AFB-C426-429A-BEBC-8A4069A46938}"/>
    <cellStyle name="Normal 2 3 6 2 4" xfId="1146" xr:uid="{218770BA-9030-4965-99F7-CD0F02227E76}"/>
    <cellStyle name="Normal 2 3 6 3" xfId="404" xr:uid="{00000000-0005-0000-0000-0000C2000000}"/>
    <cellStyle name="Normal 2 3 6 3 2" xfId="828" xr:uid="{4334FAE2-DEA1-4C15-B3E1-000A30B42053}"/>
    <cellStyle name="Normal 2 3 6 3 2 2" xfId="1676" xr:uid="{3CB859D2-CBB1-424D-896D-898DB762D1DB}"/>
    <cellStyle name="Normal 2 3 6 3 3" xfId="1252" xr:uid="{EA006E4A-C0D2-40CD-822F-56BCBF8EB24A}"/>
    <cellStyle name="Normal 2 3 6 4" xfId="616" xr:uid="{F37B6BF0-FC05-493C-A55F-6EA509BD692B}"/>
    <cellStyle name="Normal 2 3 6 4 2" xfId="1464" xr:uid="{ED9779DA-E21C-4F79-9799-BC2B7B33512F}"/>
    <cellStyle name="Normal 2 3 6 5" xfId="1040" xr:uid="{9D4099A7-5DC3-45FE-86DB-E225F7101FE6}"/>
    <cellStyle name="Normal 2 3 7" xfId="205" xr:uid="{00000000-0005-0000-0000-0000C3000000}"/>
    <cellStyle name="Normal 2 3 7 2" xfId="420" xr:uid="{00000000-0005-0000-0000-0000C4000000}"/>
    <cellStyle name="Normal 2 3 7 2 2" xfId="844" xr:uid="{A28797E8-AF8C-4C27-91EE-B6E1DF82A86F}"/>
    <cellStyle name="Normal 2 3 7 2 2 2" xfId="1692" xr:uid="{3B8B44A6-169F-48B3-8262-85066D711383}"/>
    <cellStyle name="Normal 2 3 7 2 3" xfId="1268" xr:uid="{3C14ABFA-D78F-40E1-8783-BF782E22CB09}"/>
    <cellStyle name="Normal 2 3 7 3" xfId="632" xr:uid="{4395310B-E2A5-4B62-A40D-DB6329677009}"/>
    <cellStyle name="Normal 2 3 7 3 2" xfId="1480" xr:uid="{135FC3C2-45FF-4D11-932C-A8614BE40AA7}"/>
    <cellStyle name="Normal 2 3 7 4" xfId="1056" xr:uid="{F7B7859B-C87F-4687-9348-C55BFAD78918}"/>
    <cellStyle name="Normal 2 3 8" xfId="314" xr:uid="{00000000-0005-0000-0000-0000C5000000}"/>
    <cellStyle name="Normal 2 3 8 2" xfId="738" xr:uid="{614A9BEA-26B0-4B67-B54B-11349EB0FE6B}"/>
    <cellStyle name="Normal 2 3 8 2 2" xfId="1586" xr:uid="{06649942-C415-450D-8DA1-C3BB4EBEF178}"/>
    <cellStyle name="Normal 2 3 8 3" xfId="1162" xr:uid="{7ECA4B56-E64A-4893-892D-950FFF020A29}"/>
    <cellStyle name="Normal 2 3 9" xfId="526" xr:uid="{C4E68103-487E-4A75-8DF8-6B669CA378E6}"/>
    <cellStyle name="Normal 2 3 9 2" xfId="1374" xr:uid="{EC501009-0320-4653-999E-AFA34B5397C6}"/>
    <cellStyle name="Normal 3" xfId="74" xr:uid="{00000000-0005-0000-0000-0000C6000000}"/>
    <cellStyle name="Normal 3 2" xfId="75" xr:uid="{00000000-0005-0000-0000-0000C7000000}"/>
    <cellStyle name="Normal 3 2 2" xfId="188" xr:uid="{00000000-0005-0000-0000-0000C8000000}"/>
    <cellStyle name="Normal 3 2 2 2" xfId="192" xr:uid="{00000000-0005-0000-0000-0000C9000000}"/>
    <cellStyle name="Normal 3 2 2 2 2" xfId="302" xr:uid="{00000000-0005-0000-0000-0000CA000000}"/>
    <cellStyle name="Normal 3 2 2 2 2 2" xfId="514" xr:uid="{00000000-0005-0000-0000-0000CB000000}"/>
    <cellStyle name="Normal 3 2 2 2 2 2 2" xfId="938" xr:uid="{739C0FF2-788D-4DED-AB7E-67C0650199E3}"/>
    <cellStyle name="Normal 3 2 2 2 2 2 2 2" xfId="1786" xr:uid="{17F5ACC7-B9DD-4523-AEDB-924C16A4FC69}"/>
    <cellStyle name="Normal 3 2 2 2 2 2 3" xfId="1362" xr:uid="{94E4353E-6C44-4876-B80D-01564EC3FA6A}"/>
    <cellStyle name="Normal 3 2 2 2 2 3" xfId="726" xr:uid="{87A0FE32-5596-4792-B567-E8550C0773BE}"/>
    <cellStyle name="Normal 3 2 2 2 2 3 2" xfId="1574" xr:uid="{4473DF2F-D8B1-4A50-BC24-B4FD97DE6823}"/>
    <cellStyle name="Normal 3 2 2 2 2 4" xfId="1150" xr:uid="{BE003800-A0CE-40C0-A767-DE04579D4961}"/>
    <cellStyle name="Normal 3 2 2 2 3" xfId="408" xr:uid="{00000000-0005-0000-0000-0000CC000000}"/>
    <cellStyle name="Normal 3 2 2 2 3 2" xfId="832" xr:uid="{52D539ED-4A6D-48F5-A6CA-005AFF1F3BD7}"/>
    <cellStyle name="Normal 3 2 2 2 3 2 2" xfId="1680" xr:uid="{0AA8A750-BA00-4410-BAE8-4ED519C5DE89}"/>
    <cellStyle name="Normal 3 2 2 2 3 3" xfId="1256" xr:uid="{4E1DB59B-C317-4B25-AA4E-DA399A1EEFAA}"/>
    <cellStyle name="Normal 3 2 2 2 4" xfId="620" xr:uid="{B656795E-E388-429A-A0B4-D41291118482}"/>
    <cellStyle name="Normal 3 2 2 2 4 2" xfId="1468" xr:uid="{A15DBA0C-65A4-4991-947E-420810EA5EC7}"/>
    <cellStyle name="Normal 3 2 2 2 5" xfId="1044" xr:uid="{95FE778E-9F8B-4F41-91AA-A08231C1059A}"/>
    <cellStyle name="Normal 3 2 2 3" xfId="298" xr:uid="{00000000-0005-0000-0000-0000CD000000}"/>
    <cellStyle name="Normal 3 2 2 3 2" xfId="511" xr:uid="{00000000-0005-0000-0000-0000CE000000}"/>
    <cellStyle name="Normal 3 2 2 3 2 2" xfId="935" xr:uid="{C64E7509-0022-4405-B86A-1A4F8621157B}"/>
    <cellStyle name="Normal 3 2 2 3 2 2 2" xfId="1783" xr:uid="{EAB69AED-FB0A-4BDB-9C33-17DC6FA2036C}"/>
    <cellStyle name="Normal 3 2 2 3 2 3" xfId="1359" xr:uid="{661819A2-024E-495E-8E14-529E959ABCDF}"/>
    <cellStyle name="Normal 3 2 2 3 3" xfId="723" xr:uid="{8CB0048C-A14A-4A46-8268-23296404B6A2}"/>
    <cellStyle name="Normal 3 2 2 3 3 2" xfId="1571" xr:uid="{1EFA6DE0-8E9E-4147-8F38-406A297666FB}"/>
    <cellStyle name="Normal 3 2 2 3 4" xfId="1147" xr:uid="{010CE0D9-1B52-4551-AD73-95F607A356E9}"/>
    <cellStyle name="Normal 3 2 2 4" xfId="405" xr:uid="{00000000-0005-0000-0000-0000CF000000}"/>
    <cellStyle name="Normal 3 2 2 4 2" xfId="829" xr:uid="{31411E85-3C09-403B-A8E1-3D896350E2ED}"/>
    <cellStyle name="Normal 3 2 2 4 2 2" xfId="1677" xr:uid="{248E0480-4393-45B8-89CB-F933BEAC6424}"/>
    <cellStyle name="Normal 3 2 2 4 3" xfId="1253" xr:uid="{087D62BB-BDC5-44C3-A923-7BF4A0A33AFC}"/>
    <cellStyle name="Normal 3 2 2 5" xfId="617" xr:uid="{E8966B86-044C-4229-80A6-58E8341CA720}"/>
    <cellStyle name="Normal 3 2 2 5 2" xfId="1465" xr:uid="{FAF33DC0-FF7B-4EDA-A139-87FDF96B866B}"/>
    <cellStyle name="Normal 3 2 2 6" xfId="1041" xr:uid="{EDBE7145-A37E-454F-96EA-2AF8FA801238}"/>
    <cellStyle name="Normal 3 3" xfId="76" xr:uid="{00000000-0005-0000-0000-0000D0000000}"/>
    <cellStyle name="Normal 3 3 10" xfId="955" xr:uid="{C555942C-CB6B-41B0-870F-A8245B57127C}"/>
    <cellStyle name="Normal 3 3 2" xfId="77" xr:uid="{00000000-0005-0000-0000-0000D1000000}"/>
    <cellStyle name="Normal 3 3 2 2" xfId="78" xr:uid="{00000000-0005-0000-0000-0000D2000000}"/>
    <cellStyle name="Normal 3 3 2 2 2" xfId="146" xr:uid="{00000000-0005-0000-0000-0000D3000000}"/>
    <cellStyle name="Normal 3 3 2 2 2 2" xfId="264" xr:uid="{00000000-0005-0000-0000-0000D4000000}"/>
    <cellStyle name="Normal 3 3 2 2 2 2 2" xfId="477" xr:uid="{00000000-0005-0000-0000-0000D5000000}"/>
    <cellStyle name="Normal 3 3 2 2 2 2 2 2" xfId="901" xr:uid="{811B2DF4-2B7C-41AF-B597-FB49075BA3C4}"/>
    <cellStyle name="Normal 3 3 2 2 2 2 2 2 2" xfId="1749" xr:uid="{525138DB-F0AF-4E6F-AAB8-ACA7BEF3A0E9}"/>
    <cellStyle name="Normal 3 3 2 2 2 2 2 3" xfId="1325" xr:uid="{E950AE73-D811-498B-B8BD-6C7BF4E313A8}"/>
    <cellStyle name="Normal 3 3 2 2 2 2 3" xfId="689" xr:uid="{FE17920A-F0A9-4A2F-B221-0CCB1A1BDE14}"/>
    <cellStyle name="Normal 3 3 2 2 2 2 3 2" xfId="1537" xr:uid="{475221A0-535E-416F-B949-BC0F70F1BDFD}"/>
    <cellStyle name="Normal 3 3 2 2 2 2 4" xfId="1113" xr:uid="{AD2A41A0-7769-4B26-BDE1-4BAD616C088B}"/>
    <cellStyle name="Normal 3 3 2 2 2 3" xfId="371" xr:uid="{00000000-0005-0000-0000-0000D6000000}"/>
    <cellStyle name="Normal 3 3 2 2 2 3 2" xfId="795" xr:uid="{B7E38DD9-5E8E-499D-A467-E79E4757107B}"/>
    <cellStyle name="Normal 3 3 2 2 2 3 2 2" xfId="1643" xr:uid="{B19105C2-BF54-406D-81C6-7EE1372B4B71}"/>
    <cellStyle name="Normal 3 3 2 2 2 3 3" xfId="1219" xr:uid="{0D442F86-5CD3-44F1-B1C5-F5BB9DA1E4FC}"/>
    <cellStyle name="Normal 3 3 2 2 2 4" xfId="583" xr:uid="{B4DFDA50-C480-4464-9DB2-66EE00130335}"/>
    <cellStyle name="Normal 3 3 2 2 2 4 2" xfId="1431" xr:uid="{A93C2E03-3237-4216-9CD2-E3B4B038C746}"/>
    <cellStyle name="Normal 3 3 2 2 2 5" xfId="1007" xr:uid="{CA5BF998-17AC-4868-AEF7-7734F2465C66}"/>
    <cellStyle name="Normal 3 3 2 2 3" xfId="212" xr:uid="{00000000-0005-0000-0000-0000D7000000}"/>
    <cellStyle name="Normal 3 3 2 2 3 2" xfId="427" xr:uid="{00000000-0005-0000-0000-0000D8000000}"/>
    <cellStyle name="Normal 3 3 2 2 3 2 2" xfId="851" xr:uid="{5512F3BC-0A04-4477-90C2-7F27BE1B2B33}"/>
    <cellStyle name="Normal 3 3 2 2 3 2 2 2" xfId="1699" xr:uid="{5C188224-4978-4EB8-B8FF-A47359D8A5E9}"/>
    <cellStyle name="Normal 3 3 2 2 3 2 3" xfId="1275" xr:uid="{6221DEE7-C95A-4E57-BF1C-441882EDC5E3}"/>
    <cellStyle name="Normal 3 3 2 2 3 3" xfId="639" xr:uid="{EA6CFD11-E25F-4733-B1D3-C0AB126503D9}"/>
    <cellStyle name="Normal 3 3 2 2 3 3 2" xfId="1487" xr:uid="{79C3D191-32CA-4DAE-A5EC-420821CBFD50}"/>
    <cellStyle name="Normal 3 3 2 2 3 4" xfId="1063" xr:uid="{BD543C3C-50EB-4335-BE27-F6D9D137D7BA}"/>
    <cellStyle name="Normal 3 3 2 2 4" xfId="321" xr:uid="{00000000-0005-0000-0000-0000D9000000}"/>
    <cellStyle name="Normal 3 3 2 2 4 2" xfId="745" xr:uid="{1DD1F85C-98CD-4BD5-AA5E-8B5910876F78}"/>
    <cellStyle name="Normal 3 3 2 2 4 2 2" xfId="1593" xr:uid="{F6955720-BE93-4BD7-B6BA-DA2E561621DE}"/>
    <cellStyle name="Normal 3 3 2 2 4 3" xfId="1169" xr:uid="{A0E848AA-DA19-4BE4-A472-3462DA1788D2}"/>
    <cellStyle name="Normal 3 3 2 2 5" xfId="533" xr:uid="{B4628836-E7AF-4498-8130-26B1E4E9B812}"/>
    <cellStyle name="Normal 3 3 2 2 5 2" xfId="1381" xr:uid="{98866E05-3755-4A36-83A3-8AC20806A3E5}"/>
    <cellStyle name="Normal 3 3 2 2 6" xfId="957" xr:uid="{0FD33EF8-98A6-4A01-A4A2-8105D84A1D9D}"/>
    <cellStyle name="Normal 3 3 2 3" xfId="145" xr:uid="{00000000-0005-0000-0000-0000DA000000}"/>
    <cellStyle name="Normal 3 3 2 3 2" xfId="263" xr:uid="{00000000-0005-0000-0000-0000DB000000}"/>
    <cellStyle name="Normal 3 3 2 3 2 2" xfId="476" xr:uid="{00000000-0005-0000-0000-0000DC000000}"/>
    <cellStyle name="Normal 3 3 2 3 2 2 2" xfId="900" xr:uid="{3B58A8DE-1B74-4BC5-A4D0-F05779FD4C7C}"/>
    <cellStyle name="Normal 3 3 2 3 2 2 2 2" xfId="1748" xr:uid="{BA7A4821-F13C-4297-B58B-8D5383B58661}"/>
    <cellStyle name="Normal 3 3 2 3 2 2 3" xfId="1324" xr:uid="{020EF5B2-C878-4873-9C94-E0FB3B21B721}"/>
    <cellStyle name="Normal 3 3 2 3 2 3" xfId="688" xr:uid="{7A60292A-99E4-4E9F-A8E5-CEAADD9D938A}"/>
    <cellStyle name="Normal 3 3 2 3 2 3 2" xfId="1536" xr:uid="{EF42333B-888D-42E1-B6FE-85F6A410B38C}"/>
    <cellStyle name="Normal 3 3 2 3 2 4" xfId="1112" xr:uid="{3E7632A8-CACF-4E49-BB3E-967DBE49C177}"/>
    <cellStyle name="Normal 3 3 2 3 3" xfId="370" xr:uid="{00000000-0005-0000-0000-0000DD000000}"/>
    <cellStyle name="Normal 3 3 2 3 3 2" xfId="794" xr:uid="{A6983280-35D6-4DA3-83B2-3E4A605996C0}"/>
    <cellStyle name="Normal 3 3 2 3 3 2 2" xfId="1642" xr:uid="{D5C21922-A7FF-4B58-95B4-1E49FB234321}"/>
    <cellStyle name="Normal 3 3 2 3 3 3" xfId="1218" xr:uid="{0A3FC78A-45D5-4C37-B8DE-B09D003814DB}"/>
    <cellStyle name="Normal 3 3 2 3 4" xfId="582" xr:uid="{F24B2301-1E20-426C-9161-C0AECB503548}"/>
    <cellStyle name="Normal 3 3 2 3 4 2" xfId="1430" xr:uid="{8DE7661C-1A70-4E79-A98E-7226455E4F5A}"/>
    <cellStyle name="Normal 3 3 2 3 5" xfId="1006" xr:uid="{0E3A602F-5ED8-4F31-A8D5-02E71E2572B0}"/>
    <cellStyle name="Normal 3 3 2 4" xfId="193" xr:uid="{00000000-0005-0000-0000-0000DE000000}"/>
    <cellStyle name="Normal 3 3 2 4 2" xfId="303" xr:uid="{00000000-0005-0000-0000-0000DF000000}"/>
    <cellStyle name="Normal 3 3 2 4 2 2" xfId="515" xr:uid="{00000000-0005-0000-0000-0000E0000000}"/>
    <cellStyle name="Normal 3 3 2 4 2 2 2" xfId="939" xr:uid="{695C898C-2717-47EA-B850-6BDDC58F01AE}"/>
    <cellStyle name="Normal 3 3 2 4 2 2 2 2" xfId="1787" xr:uid="{AD6CA562-D540-4EEF-8809-8A605FEA8DB4}"/>
    <cellStyle name="Normal 3 3 2 4 2 2 3" xfId="1363" xr:uid="{51387B4E-DB38-4344-97D0-649951CBD01B}"/>
    <cellStyle name="Normal 3 3 2 4 2 3" xfId="727" xr:uid="{C1643BEC-D8BD-47D0-8BA4-C5260EF9786C}"/>
    <cellStyle name="Normal 3 3 2 4 2 3 2" xfId="1575" xr:uid="{C0D1BB38-9DE3-4A68-A16C-0207A29919EC}"/>
    <cellStyle name="Normal 3 3 2 4 2 4" xfId="1151" xr:uid="{D0CE6D4A-F911-4130-9607-4950462B83BB}"/>
    <cellStyle name="Normal 3 3 2 4 3" xfId="409" xr:uid="{00000000-0005-0000-0000-0000E1000000}"/>
    <cellStyle name="Normal 3 3 2 4 3 2" xfId="833" xr:uid="{0033326F-31C1-487A-88F9-576CD3B85301}"/>
    <cellStyle name="Normal 3 3 2 4 3 2 2" xfId="1681" xr:uid="{0570319E-0774-49BA-BDE8-826D14219DCC}"/>
    <cellStyle name="Normal 3 3 2 4 3 3" xfId="1257" xr:uid="{7AB589CB-86D1-427B-BCF5-6CA3F16B5B33}"/>
    <cellStyle name="Normal 3 3 2 4 4" xfId="621" xr:uid="{0288DA9F-D295-4021-8C18-D966849DDFCB}"/>
    <cellStyle name="Normal 3 3 2 4 4 2" xfId="1469" xr:uid="{988102D3-F46E-43A1-BDCF-2DCBE78A9170}"/>
    <cellStyle name="Normal 3 3 2 4 5" xfId="1045" xr:uid="{9A56BBCD-46B4-4994-BDD7-A4E42C7983EA}"/>
    <cellStyle name="Normal 3 3 2 5" xfId="211" xr:uid="{00000000-0005-0000-0000-0000E2000000}"/>
    <cellStyle name="Normal 3 3 2 5 2" xfId="426" xr:uid="{00000000-0005-0000-0000-0000E3000000}"/>
    <cellStyle name="Normal 3 3 2 5 2 2" xfId="850" xr:uid="{67057608-04B0-4F5F-A490-BC4D73413EFB}"/>
    <cellStyle name="Normal 3 3 2 5 2 2 2" xfId="1698" xr:uid="{0B6F781C-0B71-42FE-BFE5-F954259CEB90}"/>
    <cellStyle name="Normal 3 3 2 5 2 3" xfId="1274" xr:uid="{4A0D937A-EA4B-4628-8A6D-6DE27FEAC29A}"/>
    <cellStyle name="Normal 3 3 2 5 3" xfId="638" xr:uid="{55766EC1-20EC-46E3-AE71-678B656CBDB1}"/>
    <cellStyle name="Normal 3 3 2 5 3 2" xfId="1486" xr:uid="{66D8087D-CCF1-4A42-9FBD-6A6E309B8F20}"/>
    <cellStyle name="Normal 3 3 2 5 4" xfId="1062" xr:uid="{CD9F6A8B-0E30-4CD2-B873-9B523988CF56}"/>
    <cellStyle name="Normal 3 3 2 6" xfId="320" xr:uid="{00000000-0005-0000-0000-0000E4000000}"/>
    <cellStyle name="Normal 3 3 2 6 2" xfId="744" xr:uid="{E7329B60-5116-4A7C-945C-3A85060C37F3}"/>
    <cellStyle name="Normal 3 3 2 6 2 2" xfId="1592" xr:uid="{7B8DF839-4F95-4297-8F2E-976C7091E930}"/>
    <cellStyle name="Normal 3 3 2 6 3" xfId="1168" xr:uid="{43E507F2-6BA5-462A-A41C-49166C61D684}"/>
    <cellStyle name="Normal 3 3 2 7" xfId="532" xr:uid="{DDCFF480-F2D5-449F-B53A-9A070F7AE1E0}"/>
    <cellStyle name="Normal 3 3 2 7 2" xfId="1380" xr:uid="{6739F62F-6C09-4893-A71D-631E1A8B4517}"/>
    <cellStyle name="Normal 3 3 2 8" xfId="956" xr:uid="{EBEF5144-1A21-46D0-A9CE-DFEDD64D09A8}"/>
    <cellStyle name="Normal 3 3 3" xfId="79" xr:uid="{00000000-0005-0000-0000-0000E5000000}"/>
    <cellStyle name="Normal 3 3 3 2" xfId="147" xr:uid="{00000000-0005-0000-0000-0000E6000000}"/>
    <cellStyle name="Normal 3 3 3 2 2" xfId="265" xr:uid="{00000000-0005-0000-0000-0000E7000000}"/>
    <cellStyle name="Normal 3 3 3 2 2 2" xfId="478" xr:uid="{00000000-0005-0000-0000-0000E8000000}"/>
    <cellStyle name="Normal 3 3 3 2 2 2 2" xfId="902" xr:uid="{69CD59C8-AFF7-458E-8625-73079D49AD98}"/>
    <cellStyle name="Normal 3 3 3 2 2 2 2 2" xfId="1750" xr:uid="{FC40CDFA-3F21-413D-A37D-E73B5BC1B360}"/>
    <cellStyle name="Normal 3 3 3 2 2 2 3" xfId="1326" xr:uid="{67CEF8C2-5447-489E-9521-3BB6292D1EE1}"/>
    <cellStyle name="Normal 3 3 3 2 2 3" xfId="690" xr:uid="{55E9F53D-2560-42DF-B24E-C322E31CEC5A}"/>
    <cellStyle name="Normal 3 3 3 2 2 3 2" xfId="1538" xr:uid="{81120BA7-6CD1-4E80-B058-783292345150}"/>
    <cellStyle name="Normal 3 3 3 2 2 4" xfId="1114" xr:uid="{C4659876-59C5-48AC-93A0-E3186E193F71}"/>
    <cellStyle name="Normal 3 3 3 2 3" xfId="372" xr:uid="{00000000-0005-0000-0000-0000E9000000}"/>
    <cellStyle name="Normal 3 3 3 2 3 2" xfId="796" xr:uid="{74B81DBE-E798-425D-A7BE-C2200C4847CC}"/>
    <cellStyle name="Normal 3 3 3 2 3 2 2" xfId="1644" xr:uid="{3C371E0E-8491-4F38-ACB2-0E6E18B9A108}"/>
    <cellStyle name="Normal 3 3 3 2 3 3" xfId="1220" xr:uid="{75698558-DB39-445A-8720-51EACDA57FEB}"/>
    <cellStyle name="Normal 3 3 3 2 4" xfId="584" xr:uid="{30F49291-BBB8-4FE4-8D9B-DDBDA0419678}"/>
    <cellStyle name="Normal 3 3 3 2 4 2" xfId="1432" xr:uid="{BB18088A-6DBD-4F9F-A4EA-092BA218C03F}"/>
    <cellStyle name="Normal 3 3 3 2 5" xfId="1008" xr:uid="{F1E3E3D1-A62C-4B5C-9F86-E66A9FA64C46}"/>
    <cellStyle name="Normal 3 3 3 3" xfId="213" xr:uid="{00000000-0005-0000-0000-0000EA000000}"/>
    <cellStyle name="Normal 3 3 3 3 2" xfId="428" xr:uid="{00000000-0005-0000-0000-0000EB000000}"/>
    <cellStyle name="Normal 3 3 3 3 2 2" xfId="852" xr:uid="{0E1F4B93-E8ED-49C7-AE4B-FADEEBB97F14}"/>
    <cellStyle name="Normal 3 3 3 3 2 2 2" xfId="1700" xr:uid="{3769C84A-FE59-4138-96D8-0E4FB3D7C8D1}"/>
    <cellStyle name="Normal 3 3 3 3 2 3" xfId="1276" xr:uid="{ED1BB4CC-8974-45CE-BAB9-EC5482743F1A}"/>
    <cellStyle name="Normal 3 3 3 3 3" xfId="640" xr:uid="{EDF35CFC-FCF2-4D78-AB78-B131E06E56AC}"/>
    <cellStyle name="Normal 3 3 3 3 3 2" xfId="1488" xr:uid="{8D9B118F-BA0A-480B-8D72-AFD3C77BC8F2}"/>
    <cellStyle name="Normal 3 3 3 3 4" xfId="1064" xr:uid="{163833CD-794A-4A99-983E-23437D59F884}"/>
    <cellStyle name="Normal 3 3 3 4" xfId="322" xr:uid="{00000000-0005-0000-0000-0000EC000000}"/>
    <cellStyle name="Normal 3 3 3 4 2" xfId="746" xr:uid="{16E4FA45-FE58-48E4-8798-3A8959D00B05}"/>
    <cellStyle name="Normal 3 3 3 4 2 2" xfId="1594" xr:uid="{5624A195-F662-462E-9F36-CEB8D48B8011}"/>
    <cellStyle name="Normal 3 3 3 4 3" xfId="1170" xr:uid="{BF47D4F0-C1D6-4B94-8BBA-E31E83137968}"/>
    <cellStyle name="Normal 3 3 3 5" xfId="534" xr:uid="{57CB4AB3-50D0-45F6-AEFD-D34B3F850E6C}"/>
    <cellStyle name="Normal 3 3 3 5 2" xfId="1382" xr:uid="{5B63DD89-FA00-4C4A-9D29-C830847F3434}"/>
    <cellStyle name="Normal 3 3 3 6" xfId="958" xr:uid="{F77CD0F6-E9B0-41F0-BE7F-C5058E52EB61}"/>
    <cellStyle name="Normal 3 3 4" xfId="80" xr:uid="{00000000-0005-0000-0000-0000ED000000}"/>
    <cellStyle name="Normal 3 3 4 2" xfId="148" xr:uid="{00000000-0005-0000-0000-0000EE000000}"/>
    <cellStyle name="Normal 3 3 4 2 2" xfId="266" xr:uid="{00000000-0005-0000-0000-0000EF000000}"/>
    <cellStyle name="Normal 3 3 4 2 2 2" xfId="479" xr:uid="{00000000-0005-0000-0000-0000F0000000}"/>
    <cellStyle name="Normal 3 3 4 2 2 2 2" xfId="903" xr:uid="{75E46F73-8A0B-4E54-A194-E5001C3F528B}"/>
    <cellStyle name="Normal 3 3 4 2 2 2 2 2" xfId="1751" xr:uid="{CB9A0DA3-98AF-4E38-8B32-650380FB31D9}"/>
    <cellStyle name="Normal 3 3 4 2 2 2 3" xfId="1327" xr:uid="{B1395CA2-056B-42B5-906C-4F7F1A372F75}"/>
    <cellStyle name="Normal 3 3 4 2 2 3" xfId="691" xr:uid="{4806E227-D17D-46DD-BD19-1F2D57B5051E}"/>
    <cellStyle name="Normal 3 3 4 2 2 3 2" xfId="1539" xr:uid="{79619247-84D7-45BC-AFAB-602150968ADC}"/>
    <cellStyle name="Normal 3 3 4 2 2 4" xfId="1115" xr:uid="{94B91FE3-EDDB-4D23-A0C4-44429EE270E8}"/>
    <cellStyle name="Normal 3 3 4 2 3" xfId="373" xr:uid="{00000000-0005-0000-0000-0000F1000000}"/>
    <cellStyle name="Normal 3 3 4 2 3 2" xfId="797" xr:uid="{3D1B4610-BEE2-4BD6-8EA4-88DF415AB424}"/>
    <cellStyle name="Normal 3 3 4 2 3 2 2" xfId="1645" xr:uid="{BFADE379-AA34-492C-AE9B-DEB824FF603E}"/>
    <cellStyle name="Normal 3 3 4 2 3 3" xfId="1221" xr:uid="{DBB8A9FB-FF23-4F6A-A124-B92721389406}"/>
    <cellStyle name="Normal 3 3 4 2 4" xfId="585" xr:uid="{3550C82C-AA48-44AD-874C-1A60B30C577E}"/>
    <cellStyle name="Normal 3 3 4 2 4 2" xfId="1433" xr:uid="{0E2BB450-C377-4196-AA33-138472BF1399}"/>
    <cellStyle name="Normal 3 3 4 2 5" xfId="1009" xr:uid="{8995BF73-D1AA-42EB-BB20-EEB26D2DFAB0}"/>
    <cellStyle name="Normal 3 3 4 3" xfId="214" xr:uid="{00000000-0005-0000-0000-0000F2000000}"/>
    <cellStyle name="Normal 3 3 4 3 2" xfId="429" xr:uid="{00000000-0005-0000-0000-0000F3000000}"/>
    <cellStyle name="Normal 3 3 4 3 2 2" xfId="853" xr:uid="{98CE0A9F-6654-4065-9C76-1183C83C9325}"/>
    <cellStyle name="Normal 3 3 4 3 2 2 2" xfId="1701" xr:uid="{B7B6DA06-69A4-42D4-9ACF-80A13BB433BA}"/>
    <cellStyle name="Normal 3 3 4 3 2 3" xfId="1277" xr:uid="{C30653A2-F159-42F9-AF89-CBED6D9A2449}"/>
    <cellStyle name="Normal 3 3 4 3 3" xfId="641" xr:uid="{2C52D148-DD0E-47EC-9A68-1D2AE1BB7062}"/>
    <cellStyle name="Normal 3 3 4 3 3 2" xfId="1489" xr:uid="{B8790912-47E8-40DA-98EE-3D9349459F07}"/>
    <cellStyle name="Normal 3 3 4 3 4" xfId="1065" xr:uid="{8458ED42-BBB3-4B53-8D6E-9201980ED734}"/>
    <cellStyle name="Normal 3 3 4 4" xfId="323" xr:uid="{00000000-0005-0000-0000-0000F4000000}"/>
    <cellStyle name="Normal 3 3 4 4 2" xfId="747" xr:uid="{DB067474-520A-4908-9ED5-3E2C6FA6EC17}"/>
    <cellStyle name="Normal 3 3 4 4 2 2" xfId="1595" xr:uid="{DBE18125-B629-4471-8509-27B2955132E4}"/>
    <cellStyle name="Normal 3 3 4 4 3" xfId="1171" xr:uid="{CC0486B3-4931-4106-B75D-64C31EE25F73}"/>
    <cellStyle name="Normal 3 3 4 5" xfId="535" xr:uid="{674E83E2-2215-4120-8D75-24662D0AB676}"/>
    <cellStyle name="Normal 3 3 4 5 2" xfId="1383" xr:uid="{640D7E52-526C-443B-A209-D7CF15D1899B}"/>
    <cellStyle name="Normal 3 3 4 6" xfId="959" xr:uid="{89AC0390-DA42-41D9-A400-70ACF2D94EC1}"/>
    <cellStyle name="Normal 3 3 5" xfId="144" xr:uid="{00000000-0005-0000-0000-0000F5000000}"/>
    <cellStyle name="Normal 3 3 5 2" xfId="262" xr:uid="{00000000-0005-0000-0000-0000F6000000}"/>
    <cellStyle name="Normal 3 3 5 2 2" xfId="475" xr:uid="{00000000-0005-0000-0000-0000F7000000}"/>
    <cellStyle name="Normal 3 3 5 2 2 2" xfId="899" xr:uid="{0C76F753-0AD2-48A8-804F-3031DDDAA243}"/>
    <cellStyle name="Normal 3 3 5 2 2 2 2" xfId="1747" xr:uid="{87AF0E91-9087-453A-A406-54E695030396}"/>
    <cellStyle name="Normal 3 3 5 2 2 3" xfId="1323" xr:uid="{DC08BA1E-98F7-4E85-9497-7BC1E8ED9D72}"/>
    <cellStyle name="Normal 3 3 5 2 3" xfId="687" xr:uid="{7C2F97CE-6457-42E3-A5BE-D40960DF0171}"/>
    <cellStyle name="Normal 3 3 5 2 3 2" xfId="1535" xr:uid="{8ED0B754-7544-4965-B6A5-317A6E38089F}"/>
    <cellStyle name="Normal 3 3 5 2 4" xfId="1111" xr:uid="{2725942E-9AEB-4A56-A6FF-432183E9D854}"/>
    <cellStyle name="Normal 3 3 5 3" xfId="369" xr:uid="{00000000-0005-0000-0000-0000F8000000}"/>
    <cellStyle name="Normal 3 3 5 3 2" xfId="793" xr:uid="{17124E02-FA85-45DF-9792-174B4970F734}"/>
    <cellStyle name="Normal 3 3 5 3 2 2" xfId="1641" xr:uid="{4642D352-C4BD-4D5E-B52F-45D7D226B9BF}"/>
    <cellStyle name="Normal 3 3 5 3 3" xfId="1217" xr:uid="{033B4B97-2F0E-4458-ABB7-88BEC1ADBD38}"/>
    <cellStyle name="Normal 3 3 5 4" xfId="581" xr:uid="{D45F0727-2345-40CF-ADC8-B657E6EB577F}"/>
    <cellStyle name="Normal 3 3 5 4 2" xfId="1429" xr:uid="{14D6F2EF-CE58-438C-9754-F504747E041C}"/>
    <cellStyle name="Normal 3 3 5 5" xfId="1005" xr:uid="{A1773ED9-7A9F-44BE-BEA4-604429600773}"/>
    <cellStyle name="Normal 3 3 6" xfId="189" xr:uid="{00000000-0005-0000-0000-0000F9000000}"/>
    <cellStyle name="Normal 3 3 6 2" xfId="299" xr:uid="{00000000-0005-0000-0000-0000FA000000}"/>
    <cellStyle name="Normal 3 3 6 2 2" xfId="512" xr:uid="{00000000-0005-0000-0000-0000FB000000}"/>
    <cellStyle name="Normal 3 3 6 2 2 2" xfId="936" xr:uid="{C301665C-0D6D-492B-8687-26D2B4F1E962}"/>
    <cellStyle name="Normal 3 3 6 2 2 2 2" xfId="1784" xr:uid="{E5480C69-4C65-4139-A2DA-DAC348BE1DDB}"/>
    <cellStyle name="Normal 3 3 6 2 2 3" xfId="1360" xr:uid="{9C573DBE-8EC8-4946-A09A-07EF4F5802CB}"/>
    <cellStyle name="Normal 3 3 6 2 3" xfId="724" xr:uid="{627DFB05-E158-404D-B615-FAC1DFC85C1A}"/>
    <cellStyle name="Normal 3 3 6 2 3 2" xfId="1572" xr:uid="{59A64673-05AB-44F7-A4A5-6B3B9127EA37}"/>
    <cellStyle name="Normal 3 3 6 2 4" xfId="1148" xr:uid="{D214C65B-F8C7-45CA-9D76-DD46FCD0006A}"/>
    <cellStyle name="Normal 3 3 6 3" xfId="406" xr:uid="{00000000-0005-0000-0000-0000FC000000}"/>
    <cellStyle name="Normal 3 3 6 3 2" xfId="830" xr:uid="{9860DC04-96A2-4ECF-A754-0E1863B5D991}"/>
    <cellStyle name="Normal 3 3 6 3 2 2" xfId="1678" xr:uid="{F625056C-1369-4D96-B00E-3F7086547B64}"/>
    <cellStyle name="Normal 3 3 6 3 3" xfId="1254" xr:uid="{27F5561F-6BD2-4B73-99F0-F4B2EC648F52}"/>
    <cellStyle name="Normal 3 3 6 4" xfId="618" xr:uid="{0E3A038B-510C-4AE3-8D14-90F8F7A3871D}"/>
    <cellStyle name="Normal 3 3 6 4 2" xfId="1466" xr:uid="{ECD029FD-13A3-413C-A001-850A362BB989}"/>
    <cellStyle name="Normal 3 3 6 5" xfId="1042" xr:uid="{45E025B6-1F86-4C84-9A67-1F56D2B521DD}"/>
    <cellStyle name="Normal 3 3 7" xfId="210" xr:uid="{00000000-0005-0000-0000-0000FD000000}"/>
    <cellStyle name="Normal 3 3 7 2" xfId="425" xr:uid="{00000000-0005-0000-0000-0000FE000000}"/>
    <cellStyle name="Normal 3 3 7 2 2" xfId="849" xr:uid="{B725970D-9525-4990-A7E5-9565A2E0DBC1}"/>
    <cellStyle name="Normal 3 3 7 2 2 2" xfId="1697" xr:uid="{190C5D72-B504-4360-8440-501077B17F8A}"/>
    <cellStyle name="Normal 3 3 7 2 3" xfId="1273" xr:uid="{087D3E71-37A7-40CE-A7B5-17B46EA728C0}"/>
    <cellStyle name="Normal 3 3 7 3" xfId="637" xr:uid="{60655265-EDDC-41E0-B82E-AE01FC9D8257}"/>
    <cellStyle name="Normal 3 3 7 3 2" xfId="1485" xr:uid="{C2BC96F7-E5D2-4745-9939-3881F72900A4}"/>
    <cellStyle name="Normal 3 3 7 4" xfId="1061" xr:uid="{C8494995-7758-4859-9202-71A9F43FC509}"/>
    <cellStyle name="Normal 3 3 8" xfId="319" xr:uid="{00000000-0005-0000-0000-0000FF000000}"/>
    <cellStyle name="Normal 3 3 8 2" xfId="743" xr:uid="{1616D0D4-A571-454B-828F-C6C5282ED0B3}"/>
    <cellStyle name="Normal 3 3 8 2 2" xfId="1591" xr:uid="{5696970A-9377-4BEB-822D-B2A6327C1A07}"/>
    <cellStyle name="Normal 3 3 8 3" xfId="1167" xr:uid="{3F0CC8E4-BD46-42F8-ABC1-E41A46B02344}"/>
    <cellStyle name="Normal 3 3 9" xfId="531" xr:uid="{FE6327D7-8806-4ED9-A26B-1BE00064A9B0}"/>
    <cellStyle name="Normal 3 3 9 2" xfId="1379" xr:uid="{51C69033-C384-4A34-967F-FDD0FADA4A5E}"/>
    <cellStyle name="Normal 3 4" xfId="81" xr:uid="{00000000-0005-0000-0000-000000010000}"/>
    <cellStyle name="Normal 4" xfId="82" xr:uid="{00000000-0005-0000-0000-000001010000}"/>
    <cellStyle name="Normal 4 2" xfId="83" xr:uid="{00000000-0005-0000-0000-000002010000}"/>
    <cellStyle name="Normal 4 2 2" xfId="84" xr:uid="{00000000-0005-0000-0000-000003010000}"/>
    <cellStyle name="Normal 4 2 2 2" xfId="85" xr:uid="{00000000-0005-0000-0000-000004010000}"/>
    <cellStyle name="Normal 4 2 2 2 2" xfId="151" xr:uid="{00000000-0005-0000-0000-000005010000}"/>
    <cellStyle name="Normal 4 2 2 2 2 2" xfId="269" xr:uid="{00000000-0005-0000-0000-000006010000}"/>
    <cellStyle name="Normal 4 2 2 2 2 2 2" xfId="482" xr:uid="{00000000-0005-0000-0000-000007010000}"/>
    <cellStyle name="Normal 4 2 2 2 2 2 2 2" xfId="906" xr:uid="{F64A5EC1-27CB-4A4F-9D52-0D9C6B8DA69A}"/>
    <cellStyle name="Normal 4 2 2 2 2 2 2 2 2" xfId="1754" xr:uid="{90DE4482-395C-4B05-9CC8-367E64C84DB1}"/>
    <cellStyle name="Normal 4 2 2 2 2 2 2 3" xfId="1330" xr:uid="{35DE6369-E3B9-4358-AF21-FEB1A0E65FDE}"/>
    <cellStyle name="Normal 4 2 2 2 2 2 3" xfId="694" xr:uid="{3FA479FA-B45B-46C7-A603-53D070E06FD7}"/>
    <cellStyle name="Normal 4 2 2 2 2 2 3 2" xfId="1542" xr:uid="{093A5B89-11E5-4E01-B2D2-150ABF3D0305}"/>
    <cellStyle name="Normal 4 2 2 2 2 2 4" xfId="1118" xr:uid="{90E6BC0F-CD55-457E-96A8-EDC7B9C43AF4}"/>
    <cellStyle name="Normal 4 2 2 2 2 3" xfId="376" xr:uid="{00000000-0005-0000-0000-000008010000}"/>
    <cellStyle name="Normal 4 2 2 2 2 3 2" xfId="800" xr:uid="{562DAEAF-7AE5-4C2F-89A6-DC7601076C33}"/>
    <cellStyle name="Normal 4 2 2 2 2 3 2 2" xfId="1648" xr:uid="{3A8984E7-E4E4-4B11-9900-801821E12B54}"/>
    <cellStyle name="Normal 4 2 2 2 2 3 3" xfId="1224" xr:uid="{D2F40985-1F52-4707-90FD-D5F1EED499FF}"/>
    <cellStyle name="Normal 4 2 2 2 2 4" xfId="588" xr:uid="{AB588A6D-6601-4AE0-848A-E6617B000C59}"/>
    <cellStyle name="Normal 4 2 2 2 2 4 2" xfId="1436" xr:uid="{08A57E58-D72E-4C82-92A7-37831CBCD186}"/>
    <cellStyle name="Normal 4 2 2 2 2 5" xfId="1012" xr:uid="{3938A0AD-97F0-4F38-A1F7-FD90363FB491}"/>
    <cellStyle name="Normal 4 2 2 2 3" xfId="217" xr:uid="{00000000-0005-0000-0000-000009010000}"/>
    <cellStyle name="Normal 4 2 2 2 3 2" xfId="432" xr:uid="{00000000-0005-0000-0000-00000A010000}"/>
    <cellStyle name="Normal 4 2 2 2 3 2 2" xfId="856" xr:uid="{D56A8B16-39E4-4204-A5F2-4CAD0B888B32}"/>
    <cellStyle name="Normal 4 2 2 2 3 2 2 2" xfId="1704" xr:uid="{B44415AB-71A5-490B-BA90-CCF2D06288E0}"/>
    <cellStyle name="Normal 4 2 2 2 3 2 3" xfId="1280" xr:uid="{A8D2290A-EDC7-4105-982A-AAE3CD91012B}"/>
    <cellStyle name="Normal 4 2 2 2 3 3" xfId="644" xr:uid="{6185A966-418E-4F69-8C02-1E5A8961F2CC}"/>
    <cellStyle name="Normal 4 2 2 2 3 3 2" xfId="1492" xr:uid="{A8044442-3670-4D74-9D4B-62338C928EA1}"/>
    <cellStyle name="Normal 4 2 2 2 3 4" xfId="1068" xr:uid="{55A06326-A5F0-4273-ACDA-DFEC60688F94}"/>
    <cellStyle name="Normal 4 2 2 2 4" xfId="326" xr:uid="{00000000-0005-0000-0000-00000B010000}"/>
    <cellStyle name="Normal 4 2 2 2 4 2" xfId="750" xr:uid="{D0E0F70D-47AC-4023-AE9B-BDE741DB91D2}"/>
    <cellStyle name="Normal 4 2 2 2 4 2 2" xfId="1598" xr:uid="{274509C5-97A1-48E4-85DA-7ECC4B574206}"/>
    <cellStyle name="Normal 4 2 2 2 4 3" xfId="1174" xr:uid="{967732D7-E003-40E1-84D1-9090DAC92C8E}"/>
    <cellStyle name="Normal 4 2 2 2 5" xfId="538" xr:uid="{CD95BA2A-7246-4802-84F2-0EAA432245A7}"/>
    <cellStyle name="Normal 4 2 2 2 5 2" xfId="1386" xr:uid="{7640C04A-D299-4883-A477-93EEAB4216DB}"/>
    <cellStyle name="Normal 4 2 2 2 6" xfId="962" xr:uid="{7EA54B3B-5FC2-4F6E-BD84-305C8B65BF9F}"/>
    <cellStyle name="Normal 4 2 2 3" xfId="150" xr:uid="{00000000-0005-0000-0000-00000C010000}"/>
    <cellStyle name="Normal 4 2 2 3 2" xfId="268" xr:uid="{00000000-0005-0000-0000-00000D010000}"/>
    <cellStyle name="Normal 4 2 2 3 2 2" xfId="481" xr:uid="{00000000-0005-0000-0000-00000E010000}"/>
    <cellStyle name="Normal 4 2 2 3 2 2 2" xfId="905" xr:uid="{763E3DFE-19EE-4AE2-AA9B-E2E89E967C99}"/>
    <cellStyle name="Normal 4 2 2 3 2 2 2 2" xfId="1753" xr:uid="{5E1B4C59-19B3-4827-B5A3-5C309C7A448F}"/>
    <cellStyle name="Normal 4 2 2 3 2 2 3" xfId="1329" xr:uid="{72D751C8-9F3D-4C37-BEA8-25080DB50314}"/>
    <cellStyle name="Normal 4 2 2 3 2 3" xfId="693" xr:uid="{FB446F9D-0B8E-4A47-9A04-2C5880B4B1A6}"/>
    <cellStyle name="Normal 4 2 2 3 2 3 2" xfId="1541" xr:uid="{3FDA3896-597F-4F91-AB07-B7B8C005FDBF}"/>
    <cellStyle name="Normal 4 2 2 3 2 4" xfId="1117" xr:uid="{516B0DC4-8AA3-4456-989F-48B662038293}"/>
    <cellStyle name="Normal 4 2 2 3 3" xfId="375" xr:uid="{00000000-0005-0000-0000-00000F010000}"/>
    <cellStyle name="Normal 4 2 2 3 3 2" xfId="799" xr:uid="{52FFCCCE-EC87-41E3-ABF8-E04ABBB5EF65}"/>
    <cellStyle name="Normal 4 2 2 3 3 2 2" xfId="1647" xr:uid="{6844D789-AD99-4328-8B2D-CF1A044878CF}"/>
    <cellStyle name="Normal 4 2 2 3 3 3" xfId="1223" xr:uid="{AD699C95-D536-4FCE-8C0D-FFEA5C27BA55}"/>
    <cellStyle name="Normal 4 2 2 3 4" xfId="587" xr:uid="{1713B32B-6A42-455B-B304-8FC7D65A7AE1}"/>
    <cellStyle name="Normal 4 2 2 3 4 2" xfId="1435" xr:uid="{1E379C8A-CC94-4009-B556-DC5DE7F01AC7}"/>
    <cellStyle name="Normal 4 2 2 3 5" xfId="1011" xr:uid="{1934D775-C0AA-4654-85E6-80FDA20740D7}"/>
    <cellStyle name="Normal 4 2 2 4" xfId="216" xr:uid="{00000000-0005-0000-0000-000010010000}"/>
    <cellStyle name="Normal 4 2 2 4 2" xfId="431" xr:uid="{00000000-0005-0000-0000-000011010000}"/>
    <cellStyle name="Normal 4 2 2 4 2 2" xfId="855" xr:uid="{3C6FA4F4-3433-42AB-9CAA-4274E37CE3B5}"/>
    <cellStyle name="Normal 4 2 2 4 2 2 2" xfId="1703" xr:uid="{C839CCF5-4DE4-431C-A155-FA3A007E8A5C}"/>
    <cellStyle name="Normal 4 2 2 4 2 3" xfId="1279" xr:uid="{027FEC7F-E8D8-4381-85F0-8E040717DCCB}"/>
    <cellStyle name="Normal 4 2 2 4 3" xfId="643" xr:uid="{92B3F287-1AA2-44EE-B7C8-4A1F22DE3685}"/>
    <cellStyle name="Normal 4 2 2 4 3 2" xfId="1491" xr:uid="{1FF593B0-CEF4-4055-A7D6-0357B7AA71F4}"/>
    <cellStyle name="Normal 4 2 2 4 4" xfId="1067" xr:uid="{808D045B-B220-4CDF-86F5-628B7B9F6DA7}"/>
    <cellStyle name="Normal 4 2 2 5" xfId="325" xr:uid="{00000000-0005-0000-0000-000012010000}"/>
    <cellStyle name="Normal 4 2 2 5 2" xfId="749" xr:uid="{5D9E67F2-B566-4715-AB88-2FE5BE0DEFDC}"/>
    <cellStyle name="Normal 4 2 2 5 2 2" xfId="1597" xr:uid="{CBBE5C70-1F32-4F09-BC8B-BAD448C331CC}"/>
    <cellStyle name="Normal 4 2 2 5 3" xfId="1173" xr:uid="{C99335AE-D6EC-4826-BE54-8C94FCE5201D}"/>
    <cellStyle name="Normal 4 2 2 6" xfId="537" xr:uid="{CF5BC287-0B22-4A10-99FF-883BC0110B5C}"/>
    <cellStyle name="Normal 4 2 2 6 2" xfId="1385" xr:uid="{A14C381A-6C40-4678-A33A-117C8012421B}"/>
    <cellStyle name="Normal 4 2 2 7" xfId="961" xr:uid="{61BA8A56-CAD6-46F0-AD3E-C0D8FF24E15E}"/>
    <cellStyle name="Normal 4 2 3" xfId="86" xr:uid="{00000000-0005-0000-0000-000013010000}"/>
    <cellStyle name="Normal 4 2 3 2" xfId="152" xr:uid="{00000000-0005-0000-0000-000014010000}"/>
    <cellStyle name="Normal 4 2 3 2 2" xfId="270" xr:uid="{00000000-0005-0000-0000-000015010000}"/>
    <cellStyle name="Normal 4 2 3 2 2 2" xfId="483" xr:uid="{00000000-0005-0000-0000-000016010000}"/>
    <cellStyle name="Normal 4 2 3 2 2 2 2" xfId="907" xr:uid="{DCB2B01D-89EE-4DB3-8ABD-001E96FC5FAD}"/>
    <cellStyle name="Normal 4 2 3 2 2 2 2 2" xfId="1755" xr:uid="{CC31CA1C-EC28-42CB-9E8D-0D5555DA1DA3}"/>
    <cellStyle name="Normal 4 2 3 2 2 2 3" xfId="1331" xr:uid="{C1F21CF2-8C53-4623-AC64-5F612E434232}"/>
    <cellStyle name="Normal 4 2 3 2 2 3" xfId="695" xr:uid="{2B1A201A-22BE-4737-8BC4-A97F3DA8431D}"/>
    <cellStyle name="Normal 4 2 3 2 2 3 2" xfId="1543" xr:uid="{73B4303D-8C2F-41C2-8DBE-DDC8AE7F2587}"/>
    <cellStyle name="Normal 4 2 3 2 2 4" xfId="1119" xr:uid="{EF273377-5AEA-4F92-BB84-D6E74BFC19ED}"/>
    <cellStyle name="Normal 4 2 3 2 3" xfId="377" xr:uid="{00000000-0005-0000-0000-000017010000}"/>
    <cellStyle name="Normal 4 2 3 2 3 2" xfId="801" xr:uid="{C1DB3D8F-8FD8-4671-B069-34DF4E520667}"/>
    <cellStyle name="Normal 4 2 3 2 3 2 2" xfId="1649" xr:uid="{ACA22951-0352-42DF-8040-44DD591388C3}"/>
    <cellStyle name="Normal 4 2 3 2 3 3" xfId="1225" xr:uid="{552F010F-C565-470A-869E-7CEDD7F9B408}"/>
    <cellStyle name="Normal 4 2 3 2 4" xfId="589" xr:uid="{A1F0B8B4-83A5-4D8E-A202-60B7F2863149}"/>
    <cellStyle name="Normal 4 2 3 2 4 2" xfId="1437" xr:uid="{51610326-6F93-4065-8FA6-FDB926245F3B}"/>
    <cellStyle name="Normal 4 2 3 2 5" xfId="1013" xr:uid="{5C02AA24-B416-4888-BC31-E51BC526E8C1}"/>
    <cellStyle name="Normal 4 2 3 3" xfId="218" xr:uid="{00000000-0005-0000-0000-000018010000}"/>
    <cellStyle name="Normal 4 2 3 3 2" xfId="433" xr:uid="{00000000-0005-0000-0000-000019010000}"/>
    <cellStyle name="Normal 4 2 3 3 2 2" xfId="857" xr:uid="{366C9CF7-C78D-47F0-B5D9-78896B2E2A33}"/>
    <cellStyle name="Normal 4 2 3 3 2 2 2" xfId="1705" xr:uid="{3FF354DA-A8D4-4E80-9922-CBF873688913}"/>
    <cellStyle name="Normal 4 2 3 3 2 3" xfId="1281" xr:uid="{0E91C1C0-9AF7-429F-B331-543658C3BCCD}"/>
    <cellStyle name="Normal 4 2 3 3 3" xfId="645" xr:uid="{94AD6731-D88B-4E31-A536-190AA568696B}"/>
    <cellStyle name="Normal 4 2 3 3 3 2" xfId="1493" xr:uid="{7AEE35B9-E4C0-45F0-8D45-D273826CBF81}"/>
    <cellStyle name="Normal 4 2 3 3 4" xfId="1069" xr:uid="{CEC0A91D-5979-40A1-90EB-AE6DE0DDFD07}"/>
    <cellStyle name="Normal 4 2 3 4" xfId="327" xr:uid="{00000000-0005-0000-0000-00001A010000}"/>
    <cellStyle name="Normal 4 2 3 4 2" xfId="751" xr:uid="{34E902ED-16AA-4C89-96EB-452337470B23}"/>
    <cellStyle name="Normal 4 2 3 4 2 2" xfId="1599" xr:uid="{5CF02A04-C868-4A6F-BA62-B998155BEF68}"/>
    <cellStyle name="Normal 4 2 3 4 3" xfId="1175" xr:uid="{356F816C-46CA-4A97-AB1F-EBD03E05737E}"/>
    <cellStyle name="Normal 4 2 3 5" xfId="539" xr:uid="{60AB7ABA-600B-4D0E-A33A-8D7394BD235A}"/>
    <cellStyle name="Normal 4 2 3 5 2" xfId="1387" xr:uid="{D8A63BDA-BE18-469C-A569-04C6BF248B2D}"/>
    <cellStyle name="Normal 4 2 3 6" xfId="963" xr:uid="{865A91E4-0341-4066-9FD8-4B8295F3638B}"/>
    <cellStyle name="Normal 4 2 4" xfId="87" xr:uid="{00000000-0005-0000-0000-00001B010000}"/>
    <cellStyle name="Normal 4 2 4 2" xfId="153" xr:uid="{00000000-0005-0000-0000-00001C010000}"/>
    <cellStyle name="Normal 4 2 4 2 2" xfId="271" xr:uid="{00000000-0005-0000-0000-00001D010000}"/>
    <cellStyle name="Normal 4 2 4 2 2 2" xfId="484" xr:uid="{00000000-0005-0000-0000-00001E010000}"/>
    <cellStyle name="Normal 4 2 4 2 2 2 2" xfId="908" xr:uid="{6F47C899-C2AC-4F0B-8596-558A6C5203B5}"/>
    <cellStyle name="Normal 4 2 4 2 2 2 2 2" xfId="1756" xr:uid="{88D880D2-C347-4A51-89A8-67042B2A93D9}"/>
    <cellStyle name="Normal 4 2 4 2 2 2 3" xfId="1332" xr:uid="{D8209A5A-022D-4C44-A6EB-07C5FDC50F1F}"/>
    <cellStyle name="Normal 4 2 4 2 2 3" xfId="696" xr:uid="{A874A7BF-F846-4FD4-9AD1-8101CD8E458A}"/>
    <cellStyle name="Normal 4 2 4 2 2 3 2" xfId="1544" xr:uid="{4DE8D152-2845-4FDE-A2C5-B2F02D28AFB0}"/>
    <cellStyle name="Normal 4 2 4 2 2 4" xfId="1120" xr:uid="{49C7C0DE-01EA-4B8F-B78F-4EDDF414B305}"/>
    <cellStyle name="Normal 4 2 4 2 3" xfId="378" xr:uid="{00000000-0005-0000-0000-00001F010000}"/>
    <cellStyle name="Normal 4 2 4 2 3 2" xfId="802" xr:uid="{DFC95F80-7543-4729-8B27-3ED60B535275}"/>
    <cellStyle name="Normal 4 2 4 2 3 2 2" xfId="1650" xr:uid="{E239BD83-00DC-4935-8E0E-13BE8C68749C}"/>
    <cellStyle name="Normal 4 2 4 2 3 3" xfId="1226" xr:uid="{3DF43D86-3FCC-4EE5-9A8D-7073571C9FBB}"/>
    <cellStyle name="Normal 4 2 4 2 4" xfId="590" xr:uid="{24577513-407E-4DDA-9CEE-324378255EED}"/>
    <cellStyle name="Normal 4 2 4 2 4 2" xfId="1438" xr:uid="{68002C48-B903-406F-9EC7-22EFAE3010EB}"/>
    <cellStyle name="Normal 4 2 4 2 5" xfId="1014" xr:uid="{F6EA9E9B-8570-4F58-B51E-948543515EC9}"/>
    <cellStyle name="Normal 4 2 4 3" xfId="219" xr:uid="{00000000-0005-0000-0000-000020010000}"/>
    <cellStyle name="Normal 4 2 4 3 2" xfId="434" xr:uid="{00000000-0005-0000-0000-000021010000}"/>
    <cellStyle name="Normal 4 2 4 3 2 2" xfId="858" xr:uid="{7503690D-C0B8-40C2-9398-F912F25ACB09}"/>
    <cellStyle name="Normal 4 2 4 3 2 2 2" xfId="1706" xr:uid="{93983A2F-60C5-4EFF-AA81-1996D660F7F5}"/>
    <cellStyle name="Normal 4 2 4 3 2 3" xfId="1282" xr:uid="{FDA1E5B7-4762-423C-8EFB-355288A1EB40}"/>
    <cellStyle name="Normal 4 2 4 3 3" xfId="646" xr:uid="{021A4A20-60E7-417C-A15F-A111C6F456B8}"/>
    <cellStyle name="Normal 4 2 4 3 3 2" xfId="1494" xr:uid="{3A7D4E93-1248-4B9F-8E32-77D316617F75}"/>
    <cellStyle name="Normal 4 2 4 3 4" xfId="1070" xr:uid="{1AE35614-D8EC-406F-A2BB-C207725362F2}"/>
    <cellStyle name="Normal 4 2 4 4" xfId="328" xr:uid="{00000000-0005-0000-0000-000022010000}"/>
    <cellStyle name="Normal 4 2 4 4 2" xfId="752" xr:uid="{B9F1FB0D-7F2A-4C87-9D5A-3805A98A60FB}"/>
    <cellStyle name="Normal 4 2 4 4 2 2" xfId="1600" xr:uid="{0FFBF0C7-49F8-48FC-82CB-F1D58ACE4E04}"/>
    <cellStyle name="Normal 4 2 4 4 3" xfId="1176" xr:uid="{118B5E1A-E2E8-4A06-B81E-8BED229D7737}"/>
    <cellStyle name="Normal 4 2 4 5" xfId="540" xr:uid="{7E37A8AB-99D8-43BB-B921-0158F61F93AB}"/>
    <cellStyle name="Normal 4 2 4 5 2" xfId="1388" xr:uid="{8838F6CB-C5BE-4C69-8CD1-8691B32F72C9}"/>
    <cellStyle name="Normal 4 2 4 6" xfId="964" xr:uid="{EDEC76D2-D3C6-4868-B717-0A8D74667FBE}"/>
    <cellStyle name="Normal 4 2 5" xfId="149" xr:uid="{00000000-0005-0000-0000-000023010000}"/>
    <cellStyle name="Normal 4 2 5 2" xfId="267" xr:uid="{00000000-0005-0000-0000-000024010000}"/>
    <cellStyle name="Normal 4 2 5 2 2" xfId="480" xr:uid="{00000000-0005-0000-0000-000025010000}"/>
    <cellStyle name="Normal 4 2 5 2 2 2" xfId="904" xr:uid="{E556421B-6702-4826-8848-2A410B167A28}"/>
    <cellStyle name="Normal 4 2 5 2 2 2 2" xfId="1752" xr:uid="{9869E501-3962-4910-95E2-C61C8D487F19}"/>
    <cellStyle name="Normal 4 2 5 2 2 3" xfId="1328" xr:uid="{1AC7E0D0-0F33-4956-99E2-22DD5EEAC998}"/>
    <cellStyle name="Normal 4 2 5 2 3" xfId="692" xr:uid="{6564F77A-1EFB-46B6-B049-5D1340296ED4}"/>
    <cellStyle name="Normal 4 2 5 2 3 2" xfId="1540" xr:uid="{9CF0BE66-CC7B-4646-ABF3-4F89D34074FE}"/>
    <cellStyle name="Normal 4 2 5 2 4" xfId="1116" xr:uid="{341B6414-A7AD-4417-8CDC-4CD19B6F52A2}"/>
    <cellStyle name="Normal 4 2 5 3" xfId="374" xr:uid="{00000000-0005-0000-0000-000026010000}"/>
    <cellStyle name="Normal 4 2 5 3 2" xfId="798" xr:uid="{AF40D760-B794-4E76-B8B4-4A253FD89080}"/>
    <cellStyle name="Normal 4 2 5 3 2 2" xfId="1646" xr:uid="{8D74BF87-8146-4EB3-892E-D01D93259273}"/>
    <cellStyle name="Normal 4 2 5 3 3" xfId="1222" xr:uid="{D09C324A-8917-4595-8C84-40DABF4A4324}"/>
    <cellStyle name="Normal 4 2 5 4" xfId="586" xr:uid="{D0B8ACF8-7E27-437F-894B-C2CE7D4BE1C2}"/>
    <cellStyle name="Normal 4 2 5 4 2" xfId="1434" xr:uid="{90019F73-77BD-4C0D-A7CE-92D44447E7B6}"/>
    <cellStyle name="Normal 4 2 5 5" xfId="1010" xr:uid="{30823C43-B568-4579-B5F1-9FF90A36246C}"/>
    <cellStyle name="Normal 4 2 6" xfId="215" xr:uid="{00000000-0005-0000-0000-000027010000}"/>
    <cellStyle name="Normal 4 2 6 2" xfId="430" xr:uid="{00000000-0005-0000-0000-000028010000}"/>
    <cellStyle name="Normal 4 2 6 2 2" xfId="854" xr:uid="{E094B771-A59B-40B9-80EE-FDC7AC5B01F2}"/>
    <cellStyle name="Normal 4 2 6 2 2 2" xfId="1702" xr:uid="{70DA7341-1FDD-4673-B5C2-1C9EA43F98DD}"/>
    <cellStyle name="Normal 4 2 6 2 3" xfId="1278" xr:uid="{7DE3456A-4F4F-4A59-986D-285D7A0AA82B}"/>
    <cellStyle name="Normal 4 2 6 3" xfId="642" xr:uid="{B5146514-2F43-4CA4-BFEF-C63A5A6CD00C}"/>
    <cellStyle name="Normal 4 2 6 3 2" xfId="1490" xr:uid="{589ADE1D-7F56-47D0-A34D-3BBC655659A0}"/>
    <cellStyle name="Normal 4 2 6 4" xfId="1066" xr:uid="{F62E0E79-D4A8-4C81-9B60-8FC79056DCD2}"/>
    <cellStyle name="Normal 4 2 7" xfId="324" xr:uid="{00000000-0005-0000-0000-000029010000}"/>
    <cellStyle name="Normal 4 2 7 2" xfId="748" xr:uid="{80EE9C8B-8135-4486-9702-E97611D09B10}"/>
    <cellStyle name="Normal 4 2 7 2 2" xfId="1596" xr:uid="{917EC419-E1FE-4E01-B8A9-CA018A65B0D8}"/>
    <cellStyle name="Normal 4 2 7 3" xfId="1172" xr:uid="{BF72AD9D-EC10-4681-B75E-42FF65C634C6}"/>
    <cellStyle name="Normal 4 2 8" xfId="536" xr:uid="{ECD170B7-108E-4D13-9451-009595F59A12}"/>
    <cellStyle name="Normal 4 2 8 2" xfId="1384" xr:uid="{8C6DD406-79DB-49C7-A72A-65EA5837E849}"/>
    <cellStyle name="Normal 4 2 9" xfId="960" xr:uid="{D8ED153C-D2C2-476F-AA1A-C20A46A6F4D6}"/>
    <cellStyle name="Normal 4 3" xfId="88" xr:uid="{00000000-0005-0000-0000-00002A010000}"/>
    <cellStyle name="Normal 4 3 2" xfId="89" xr:uid="{00000000-0005-0000-0000-00002B010000}"/>
    <cellStyle name="Normal 4 3 2 2" xfId="90" xr:uid="{00000000-0005-0000-0000-00002C010000}"/>
    <cellStyle name="Normal 4 3 2 2 2" xfId="156" xr:uid="{00000000-0005-0000-0000-00002D010000}"/>
    <cellStyle name="Normal 4 3 2 2 2 2" xfId="274" xr:uid="{00000000-0005-0000-0000-00002E010000}"/>
    <cellStyle name="Normal 4 3 2 2 2 2 2" xfId="487" xr:uid="{00000000-0005-0000-0000-00002F010000}"/>
    <cellStyle name="Normal 4 3 2 2 2 2 2 2" xfId="911" xr:uid="{B1062B22-5741-4D80-BE9E-B2B415E96C71}"/>
    <cellStyle name="Normal 4 3 2 2 2 2 2 2 2" xfId="1759" xr:uid="{2EA769A7-6A6F-402A-8E97-A1C32C1C3978}"/>
    <cellStyle name="Normal 4 3 2 2 2 2 2 3" xfId="1335" xr:uid="{112B5CE7-B53F-42C6-BF0A-3708899B081B}"/>
    <cellStyle name="Normal 4 3 2 2 2 2 3" xfId="699" xr:uid="{5A21732C-3CA6-46A3-BB74-34FF3D38D34A}"/>
    <cellStyle name="Normal 4 3 2 2 2 2 3 2" xfId="1547" xr:uid="{017EE9A7-AFCE-4252-A3DC-4D9F2AC71B65}"/>
    <cellStyle name="Normal 4 3 2 2 2 2 4" xfId="1123" xr:uid="{C26E6609-E1D5-4C06-9A48-A9E7F151A446}"/>
    <cellStyle name="Normal 4 3 2 2 2 3" xfId="381" xr:uid="{00000000-0005-0000-0000-000030010000}"/>
    <cellStyle name="Normal 4 3 2 2 2 3 2" xfId="805" xr:uid="{FB78B755-8CAF-4869-BB92-1BD1EFB39CF1}"/>
    <cellStyle name="Normal 4 3 2 2 2 3 2 2" xfId="1653" xr:uid="{19F854FF-FA94-4187-BF50-935C1553788A}"/>
    <cellStyle name="Normal 4 3 2 2 2 3 3" xfId="1229" xr:uid="{C1698086-DB6B-47D6-AD9C-40C11D652AAA}"/>
    <cellStyle name="Normal 4 3 2 2 2 4" xfId="593" xr:uid="{439F04EC-E065-41ED-AB02-30436D485F50}"/>
    <cellStyle name="Normal 4 3 2 2 2 4 2" xfId="1441" xr:uid="{A3C98222-9F63-46DA-A505-7EECA0997A0C}"/>
    <cellStyle name="Normal 4 3 2 2 2 5" xfId="1017" xr:uid="{59890AE8-B1B2-453D-9E52-936D0BEF87FE}"/>
    <cellStyle name="Normal 4 3 2 2 3" xfId="222" xr:uid="{00000000-0005-0000-0000-000031010000}"/>
    <cellStyle name="Normal 4 3 2 2 3 2" xfId="437" xr:uid="{00000000-0005-0000-0000-000032010000}"/>
    <cellStyle name="Normal 4 3 2 2 3 2 2" xfId="861" xr:uid="{165100E7-A367-4F52-9452-21987596CBFE}"/>
    <cellStyle name="Normal 4 3 2 2 3 2 2 2" xfId="1709" xr:uid="{966D5CA3-4A50-48A7-968E-5161678A8C6B}"/>
    <cellStyle name="Normal 4 3 2 2 3 2 3" xfId="1285" xr:uid="{F4A51CBD-74FD-4A42-B811-91066D3946D0}"/>
    <cellStyle name="Normal 4 3 2 2 3 3" xfId="649" xr:uid="{134CDE01-C7EA-4D86-BDF4-C1B6A4418481}"/>
    <cellStyle name="Normal 4 3 2 2 3 3 2" xfId="1497" xr:uid="{B1E5EB74-AFBF-4361-961D-B3EBA5F464FD}"/>
    <cellStyle name="Normal 4 3 2 2 3 4" xfId="1073" xr:uid="{B4806AB3-3210-4B2E-8FED-C6465180D6CD}"/>
    <cellStyle name="Normal 4 3 2 2 4" xfId="331" xr:uid="{00000000-0005-0000-0000-000033010000}"/>
    <cellStyle name="Normal 4 3 2 2 4 2" xfId="755" xr:uid="{A8B3908D-2457-4CFB-B827-333B968986BB}"/>
    <cellStyle name="Normal 4 3 2 2 4 2 2" xfId="1603" xr:uid="{DFFC3157-AAAF-43F9-AA40-787B59751C82}"/>
    <cellStyle name="Normal 4 3 2 2 4 3" xfId="1179" xr:uid="{969A7663-0BD3-4F1C-BB50-4E54623DF979}"/>
    <cellStyle name="Normal 4 3 2 2 5" xfId="543" xr:uid="{80326086-4CA0-485B-A14F-A1B8E23330F9}"/>
    <cellStyle name="Normal 4 3 2 2 5 2" xfId="1391" xr:uid="{00AFD601-811E-417C-A6A1-82716F8E0CBC}"/>
    <cellStyle name="Normal 4 3 2 2 6" xfId="967" xr:uid="{09156B0D-6F55-4B54-BF6D-4AC587B0D1E7}"/>
    <cellStyle name="Normal 4 3 2 3" xfId="155" xr:uid="{00000000-0005-0000-0000-000034010000}"/>
    <cellStyle name="Normal 4 3 2 3 2" xfId="273" xr:uid="{00000000-0005-0000-0000-000035010000}"/>
    <cellStyle name="Normal 4 3 2 3 2 2" xfId="486" xr:uid="{00000000-0005-0000-0000-000036010000}"/>
    <cellStyle name="Normal 4 3 2 3 2 2 2" xfId="910" xr:uid="{A8C186D1-A998-46C3-B0CD-DD381807C82C}"/>
    <cellStyle name="Normal 4 3 2 3 2 2 2 2" xfId="1758" xr:uid="{D4B7F952-164F-46E2-94AC-E050DB5A8D31}"/>
    <cellStyle name="Normal 4 3 2 3 2 2 3" xfId="1334" xr:uid="{5D2C739F-938D-408E-9B3B-6E866D75CF0D}"/>
    <cellStyle name="Normal 4 3 2 3 2 3" xfId="698" xr:uid="{ED49789C-3D9E-47C9-9DFF-693289D96A73}"/>
    <cellStyle name="Normal 4 3 2 3 2 3 2" xfId="1546" xr:uid="{B25BF49A-C2E0-428A-87CF-FA65FD1A0169}"/>
    <cellStyle name="Normal 4 3 2 3 2 4" xfId="1122" xr:uid="{40507931-DA11-4921-95FC-DF2A2FE573B9}"/>
    <cellStyle name="Normal 4 3 2 3 3" xfId="380" xr:uid="{00000000-0005-0000-0000-000037010000}"/>
    <cellStyle name="Normal 4 3 2 3 3 2" xfId="804" xr:uid="{4E844791-254B-4F6E-A477-EE2B2DE7FAF8}"/>
    <cellStyle name="Normal 4 3 2 3 3 2 2" xfId="1652" xr:uid="{AEAB1842-EBC0-4C8C-A2E3-021528E6CB8B}"/>
    <cellStyle name="Normal 4 3 2 3 3 3" xfId="1228" xr:uid="{E9DFDEF9-75D5-43D4-A810-455A4C6523E4}"/>
    <cellStyle name="Normal 4 3 2 3 4" xfId="592" xr:uid="{2C9F5076-71CB-4D71-A9C9-2D6CC08F8E2B}"/>
    <cellStyle name="Normal 4 3 2 3 4 2" xfId="1440" xr:uid="{34D34CC9-804B-40A3-9E26-B78A77C87C33}"/>
    <cellStyle name="Normal 4 3 2 3 5" xfId="1016" xr:uid="{92E397DC-2613-407C-B096-F29A7AA55F07}"/>
    <cellStyle name="Normal 4 3 2 4" xfId="221" xr:uid="{00000000-0005-0000-0000-000038010000}"/>
    <cellStyle name="Normal 4 3 2 4 2" xfId="436" xr:uid="{00000000-0005-0000-0000-000039010000}"/>
    <cellStyle name="Normal 4 3 2 4 2 2" xfId="860" xr:uid="{032802E5-4C90-45EB-A3A1-2A74DE6213D5}"/>
    <cellStyle name="Normal 4 3 2 4 2 2 2" xfId="1708" xr:uid="{1F476E55-744D-4FE5-8644-DD3B2D8D16A8}"/>
    <cellStyle name="Normal 4 3 2 4 2 3" xfId="1284" xr:uid="{35C1442A-FAFA-4183-B810-9F268102D86E}"/>
    <cellStyle name="Normal 4 3 2 4 3" xfId="648" xr:uid="{C554D4B2-AE3F-4581-8B7C-CA677D322FFF}"/>
    <cellStyle name="Normal 4 3 2 4 3 2" xfId="1496" xr:uid="{2FD12B39-F776-4D3F-B86B-16ACC56CDD1D}"/>
    <cellStyle name="Normal 4 3 2 4 4" xfId="1072" xr:uid="{33B97810-778B-4400-94F1-50585D781188}"/>
    <cellStyle name="Normal 4 3 2 5" xfId="330" xr:uid="{00000000-0005-0000-0000-00003A010000}"/>
    <cellStyle name="Normal 4 3 2 5 2" xfId="754" xr:uid="{E1A1F58E-4583-4F40-8223-ACCEB1BA330F}"/>
    <cellStyle name="Normal 4 3 2 5 2 2" xfId="1602" xr:uid="{DE1E5E78-2BF4-45E9-89B7-7EFB1D3F4A75}"/>
    <cellStyle name="Normal 4 3 2 5 3" xfId="1178" xr:uid="{48F6B33B-2360-4AAE-8219-DFC6088AEFC9}"/>
    <cellStyle name="Normal 4 3 2 6" xfId="542" xr:uid="{D830854C-65A1-4B17-A7C3-DC88989D75A6}"/>
    <cellStyle name="Normal 4 3 2 6 2" xfId="1390" xr:uid="{B92B80B4-3D96-437A-A358-86B17C860847}"/>
    <cellStyle name="Normal 4 3 2 7" xfId="966" xr:uid="{97ED9540-B118-43CF-B43B-D9514606818E}"/>
    <cellStyle name="Normal 4 3 3" xfId="91" xr:uid="{00000000-0005-0000-0000-00003B010000}"/>
    <cellStyle name="Normal 4 3 3 2" xfId="157" xr:uid="{00000000-0005-0000-0000-00003C010000}"/>
    <cellStyle name="Normal 4 3 3 2 2" xfId="275" xr:uid="{00000000-0005-0000-0000-00003D010000}"/>
    <cellStyle name="Normal 4 3 3 2 2 2" xfId="488" xr:uid="{00000000-0005-0000-0000-00003E010000}"/>
    <cellStyle name="Normal 4 3 3 2 2 2 2" xfId="912" xr:uid="{1AFC0370-A50A-4B2E-813C-E108F2149CDB}"/>
    <cellStyle name="Normal 4 3 3 2 2 2 2 2" xfId="1760" xr:uid="{39756A47-2874-4F70-AE45-463F7DADCEF8}"/>
    <cellStyle name="Normal 4 3 3 2 2 2 3" xfId="1336" xr:uid="{516090BE-F7BE-49BC-8E4B-4BF25DD9C1BA}"/>
    <cellStyle name="Normal 4 3 3 2 2 3" xfId="700" xr:uid="{A7A8A8A2-8262-472D-ADED-8A0877FDDC0C}"/>
    <cellStyle name="Normal 4 3 3 2 2 3 2" xfId="1548" xr:uid="{64133B5E-4FEE-45A6-B485-339E900C7D3C}"/>
    <cellStyle name="Normal 4 3 3 2 2 4" xfId="1124" xr:uid="{11480DFB-1BBB-4691-9068-3F1A9A2380A9}"/>
    <cellStyle name="Normal 4 3 3 2 3" xfId="382" xr:uid="{00000000-0005-0000-0000-00003F010000}"/>
    <cellStyle name="Normal 4 3 3 2 3 2" xfId="806" xr:uid="{474C764E-855C-41E8-81FB-44E4D60D40DA}"/>
    <cellStyle name="Normal 4 3 3 2 3 2 2" xfId="1654" xr:uid="{59D3967D-0373-4F9C-AD11-84A21746AED7}"/>
    <cellStyle name="Normal 4 3 3 2 3 3" xfId="1230" xr:uid="{750744AA-0347-475A-ACB6-FDCBDAE26E76}"/>
    <cellStyle name="Normal 4 3 3 2 4" xfId="594" xr:uid="{B508F538-F14D-4269-B641-563E178D21AC}"/>
    <cellStyle name="Normal 4 3 3 2 4 2" xfId="1442" xr:uid="{8A9684B4-F1FD-4CB1-9D05-53A28168743F}"/>
    <cellStyle name="Normal 4 3 3 2 5" xfId="1018" xr:uid="{66AFA20B-ED29-4EDE-89F3-B7159F3407D9}"/>
    <cellStyle name="Normal 4 3 3 3" xfId="223" xr:uid="{00000000-0005-0000-0000-000040010000}"/>
    <cellStyle name="Normal 4 3 3 3 2" xfId="438" xr:uid="{00000000-0005-0000-0000-000041010000}"/>
    <cellStyle name="Normal 4 3 3 3 2 2" xfId="862" xr:uid="{130244D5-0297-44DE-B8C4-1CCE4C124900}"/>
    <cellStyle name="Normal 4 3 3 3 2 2 2" xfId="1710" xr:uid="{8547A62D-8FCF-4F7F-B135-E7C477A0274D}"/>
    <cellStyle name="Normal 4 3 3 3 2 3" xfId="1286" xr:uid="{C2905300-5F8D-4880-B2FE-926386526583}"/>
    <cellStyle name="Normal 4 3 3 3 3" xfId="650" xr:uid="{4E4E376B-1452-41E4-9C99-C2F4E1655EE9}"/>
    <cellStyle name="Normal 4 3 3 3 3 2" xfId="1498" xr:uid="{2319E313-7152-4670-901B-BD69D345910A}"/>
    <cellStyle name="Normal 4 3 3 3 4" xfId="1074" xr:uid="{F40AE172-7A1C-49BF-8FB7-2F7689E38B2C}"/>
    <cellStyle name="Normal 4 3 3 4" xfId="332" xr:uid="{00000000-0005-0000-0000-000042010000}"/>
    <cellStyle name="Normal 4 3 3 4 2" xfId="756" xr:uid="{AEFC195A-9323-4BC2-B8F2-296978D3A3C4}"/>
    <cellStyle name="Normal 4 3 3 4 2 2" xfId="1604" xr:uid="{22CA6EC8-3D30-42D8-B36E-7C3E0D7A7855}"/>
    <cellStyle name="Normal 4 3 3 4 3" xfId="1180" xr:uid="{C97DEA8A-02B9-436C-8424-17D7F1DE10F3}"/>
    <cellStyle name="Normal 4 3 3 5" xfId="544" xr:uid="{BFBAB95A-8520-44D3-96EF-8521E835FB2B}"/>
    <cellStyle name="Normal 4 3 3 5 2" xfId="1392" xr:uid="{283EE855-7266-4308-ADFD-E3B30307EF7F}"/>
    <cellStyle name="Normal 4 3 3 6" xfId="968" xr:uid="{4B585EE9-9681-4F41-95DD-367F9ED20B53}"/>
    <cellStyle name="Normal 4 3 4" xfId="92" xr:uid="{00000000-0005-0000-0000-000043010000}"/>
    <cellStyle name="Normal 4 3 4 2" xfId="158" xr:uid="{00000000-0005-0000-0000-000044010000}"/>
    <cellStyle name="Normal 4 3 4 2 2" xfId="276" xr:uid="{00000000-0005-0000-0000-000045010000}"/>
    <cellStyle name="Normal 4 3 4 2 2 2" xfId="489" xr:uid="{00000000-0005-0000-0000-000046010000}"/>
    <cellStyle name="Normal 4 3 4 2 2 2 2" xfId="913" xr:uid="{04F5E135-E702-4405-BC6B-5C269148FD36}"/>
    <cellStyle name="Normal 4 3 4 2 2 2 2 2" xfId="1761" xr:uid="{196ADAD0-FE0B-4CD0-B60B-A1464567FBF8}"/>
    <cellStyle name="Normal 4 3 4 2 2 2 3" xfId="1337" xr:uid="{1612841E-C9E1-46CB-857F-BA51674E21B0}"/>
    <cellStyle name="Normal 4 3 4 2 2 3" xfId="701" xr:uid="{241E737C-E2B3-461F-BF7B-B64310383650}"/>
    <cellStyle name="Normal 4 3 4 2 2 3 2" xfId="1549" xr:uid="{5C994040-C18F-45D2-81BB-568B898F9AA2}"/>
    <cellStyle name="Normal 4 3 4 2 2 4" xfId="1125" xr:uid="{FB189DB3-01AE-41F0-903F-9B3029CE1A32}"/>
    <cellStyle name="Normal 4 3 4 2 3" xfId="383" xr:uid="{00000000-0005-0000-0000-000047010000}"/>
    <cellStyle name="Normal 4 3 4 2 3 2" xfId="807" xr:uid="{8DCB1428-1E63-4223-AE13-95E6628292C3}"/>
    <cellStyle name="Normal 4 3 4 2 3 2 2" xfId="1655" xr:uid="{2B120CDC-0E00-4A0C-81E4-DA2E4904AF2B}"/>
    <cellStyle name="Normal 4 3 4 2 3 3" xfId="1231" xr:uid="{574747FD-A16E-49F2-8994-AE95F0F533F6}"/>
    <cellStyle name="Normal 4 3 4 2 4" xfId="595" xr:uid="{DDBAE9BA-5772-41A6-B909-0D2D7DE87C1F}"/>
    <cellStyle name="Normal 4 3 4 2 4 2" xfId="1443" xr:uid="{6576C866-6972-4516-AC4A-200F69A73A22}"/>
    <cellStyle name="Normal 4 3 4 2 5" xfId="1019" xr:uid="{81610D9A-2142-418C-98BA-355766B0E10E}"/>
    <cellStyle name="Normal 4 3 4 3" xfId="224" xr:uid="{00000000-0005-0000-0000-000048010000}"/>
    <cellStyle name="Normal 4 3 4 3 2" xfId="439" xr:uid="{00000000-0005-0000-0000-000049010000}"/>
    <cellStyle name="Normal 4 3 4 3 2 2" xfId="863" xr:uid="{02E2A66D-2439-4134-82CC-411E8606ED01}"/>
    <cellStyle name="Normal 4 3 4 3 2 2 2" xfId="1711" xr:uid="{71EECBD4-C03D-48C0-AD9F-9F710D909C18}"/>
    <cellStyle name="Normal 4 3 4 3 2 3" xfId="1287" xr:uid="{FEA744E3-100A-42F5-965C-A94089952C9A}"/>
    <cellStyle name="Normal 4 3 4 3 3" xfId="651" xr:uid="{1049C90E-5484-46C6-807D-263F516EA2A1}"/>
    <cellStyle name="Normal 4 3 4 3 3 2" xfId="1499" xr:uid="{D4F51715-FEC5-4D24-A053-6440CF24D926}"/>
    <cellStyle name="Normal 4 3 4 3 4" xfId="1075" xr:uid="{EB56DB14-FD38-47D3-A066-5E666BDF4C77}"/>
    <cellStyle name="Normal 4 3 4 4" xfId="333" xr:uid="{00000000-0005-0000-0000-00004A010000}"/>
    <cellStyle name="Normal 4 3 4 4 2" xfId="757" xr:uid="{BCB460AE-0928-4E4F-801C-0A69D1007A70}"/>
    <cellStyle name="Normal 4 3 4 4 2 2" xfId="1605" xr:uid="{8312A0D3-1501-49B0-A4DB-61B162CBCA4E}"/>
    <cellStyle name="Normal 4 3 4 4 3" xfId="1181" xr:uid="{56F1C645-D222-4BA8-9D2E-4AC98D38A048}"/>
    <cellStyle name="Normal 4 3 4 5" xfId="545" xr:uid="{D8944583-1245-4B2B-8A48-664F61807786}"/>
    <cellStyle name="Normal 4 3 4 5 2" xfId="1393" xr:uid="{9A3172BE-78D9-4CED-9AAE-E6C72464BD51}"/>
    <cellStyle name="Normal 4 3 4 6" xfId="969" xr:uid="{B04E76D0-C2A2-48FE-AC68-5FD2B8A31D42}"/>
    <cellStyle name="Normal 4 3 5" xfId="154" xr:uid="{00000000-0005-0000-0000-00004B010000}"/>
    <cellStyle name="Normal 4 3 5 2" xfId="272" xr:uid="{00000000-0005-0000-0000-00004C010000}"/>
    <cellStyle name="Normal 4 3 5 2 2" xfId="485" xr:uid="{00000000-0005-0000-0000-00004D010000}"/>
    <cellStyle name="Normal 4 3 5 2 2 2" xfId="909" xr:uid="{130049EA-7815-4AAC-889A-E420E44BDAD7}"/>
    <cellStyle name="Normal 4 3 5 2 2 2 2" xfId="1757" xr:uid="{46CFBD0E-3EAF-46E5-8247-C16E1FB7583C}"/>
    <cellStyle name="Normal 4 3 5 2 2 3" xfId="1333" xr:uid="{FEE46231-31EB-4914-978F-6DBD74620C44}"/>
    <cellStyle name="Normal 4 3 5 2 3" xfId="697" xr:uid="{81DE7068-63D5-4C1E-AD82-BD56E0E81D68}"/>
    <cellStyle name="Normal 4 3 5 2 3 2" xfId="1545" xr:uid="{EF811EC6-2497-467E-AC5A-8AF1E3088C8A}"/>
    <cellStyle name="Normal 4 3 5 2 4" xfId="1121" xr:uid="{72F42241-A2E8-42E7-A2A8-00E34B2CE235}"/>
    <cellStyle name="Normal 4 3 5 3" xfId="379" xr:uid="{00000000-0005-0000-0000-00004E010000}"/>
    <cellStyle name="Normal 4 3 5 3 2" xfId="803" xr:uid="{218060E1-C69D-44B7-8D87-BF994CD3C7A3}"/>
    <cellStyle name="Normal 4 3 5 3 2 2" xfId="1651" xr:uid="{D1C6CF74-9A6D-4508-A291-61CCF6BBD8B1}"/>
    <cellStyle name="Normal 4 3 5 3 3" xfId="1227" xr:uid="{AF47BABA-84EE-4D26-8572-0AD888CCBB01}"/>
    <cellStyle name="Normal 4 3 5 4" xfId="591" xr:uid="{09A5D551-3327-4FC9-9B7A-1194D2289B35}"/>
    <cellStyle name="Normal 4 3 5 4 2" xfId="1439" xr:uid="{21444068-8CAF-40E4-BB3B-3970A4EAAB25}"/>
    <cellStyle name="Normal 4 3 5 5" xfId="1015" xr:uid="{B8A895A3-872D-45E3-B671-E0A469346747}"/>
    <cellStyle name="Normal 4 3 6" xfId="220" xr:uid="{00000000-0005-0000-0000-00004F010000}"/>
    <cellStyle name="Normal 4 3 6 2" xfId="435" xr:uid="{00000000-0005-0000-0000-000050010000}"/>
    <cellStyle name="Normal 4 3 6 2 2" xfId="859" xr:uid="{64F66DF0-C68F-49C3-8F98-A7CE3F570DA3}"/>
    <cellStyle name="Normal 4 3 6 2 2 2" xfId="1707" xr:uid="{BBC8F17A-012F-4E4D-A7F8-A0108CE856AF}"/>
    <cellStyle name="Normal 4 3 6 2 3" xfId="1283" xr:uid="{F839E222-9E04-451D-B157-0B66B30CCD49}"/>
    <cellStyle name="Normal 4 3 6 3" xfId="647" xr:uid="{4DE0C97C-0B28-46E8-9917-477DE320FA5C}"/>
    <cellStyle name="Normal 4 3 6 3 2" xfId="1495" xr:uid="{DCC4CF54-4541-44E5-A194-1146CE2E2653}"/>
    <cellStyle name="Normal 4 3 6 4" xfId="1071" xr:uid="{2A7C859F-DC0C-4ADB-A156-4F1BC354689F}"/>
    <cellStyle name="Normal 4 3 7" xfId="329" xr:uid="{00000000-0005-0000-0000-000051010000}"/>
    <cellStyle name="Normal 4 3 7 2" xfId="753" xr:uid="{8C24252C-7689-408B-A612-2D1C9967C025}"/>
    <cellStyle name="Normal 4 3 7 2 2" xfId="1601" xr:uid="{9E63FCA4-3E6F-48E3-9E47-81C09AF458D9}"/>
    <cellStyle name="Normal 4 3 7 3" xfId="1177" xr:uid="{1BD79302-178C-4532-B1B0-372AAAC04AF4}"/>
    <cellStyle name="Normal 4 3 8" xfId="541" xr:uid="{5089CA78-0641-4D5F-96B1-7821F170D047}"/>
    <cellStyle name="Normal 4 3 8 2" xfId="1389" xr:uid="{FC8AD846-0FAE-4C34-B227-1EC96BC45377}"/>
    <cellStyle name="Normal 4 3 9" xfId="965" xr:uid="{152D120A-C9CB-4709-8FCE-367E81B920D4}"/>
    <cellStyle name="Normal 4 4" xfId="93" xr:uid="{00000000-0005-0000-0000-000052010000}"/>
    <cellStyle name="Normal 4 4 2" xfId="225" xr:uid="{00000000-0005-0000-0000-000053010000}"/>
    <cellStyle name="Normal 4 5" xfId="94" xr:uid="{00000000-0005-0000-0000-000054010000}"/>
    <cellStyle name="Normal 5" xfId="95" xr:uid="{00000000-0005-0000-0000-000055010000}"/>
    <cellStyle name="Normal 5 2" xfId="96" xr:uid="{00000000-0005-0000-0000-000056010000}"/>
    <cellStyle name="Normal 5 2 2" xfId="97" xr:uid="{00000000-0005-0000-0000-000057010000}"/>
    <cellStyle name="Normal 5 2 2 2" xfId="98" xr:uid="{00000000-0005-0000-0000-000058010000}"/>
    <cellStyle name="Normal 5 2 2 2 2" xfId="161" xr:uid="{00000000-0005-0000-0000-000059010000}"/>
    <cellStyle name="Normal 5 2 2 2 2 2" xfId="279" xr:uid="{00000000-0005-0000-0000-00005A010000}"/>
    <cellStyle name="Normal 5 2 2 2 2 2 2" xfId="492" xr:uid="{00000000-0005-0000-0000-00005B010000}"/>
    <cellStyle name="Normal 5 2 2 2 2 2 2 2" xfId="916" xr:uid="{C44477A6-F0A2-4DC6-B74D-CC16CCECDE50}"/>
    <cellStyle name="Normal 5 2 2 2 2 2 2 2 2" xfId="1764" xr:uid="{76F355AA-C52E-41A8-A960-5C015C5FDF94}"/>
    <cellStyle name="Normal 5 2 2 2 2 2 2 3" xfId="1340" xr:uid="{89C6134C-ACC3-470B-9A08-37268A8823EB}"/>
    <cellStyle name="Normal 5 2 2 2 2 2 3" xfId="704" xr:uid="{9089295C-3B18-417E-B9DA-1C744C944A4D}"/>
    <cellStyle name="Normal 5 2 2 2 2 2 3 2" xfId="1552" xr:uid="{0ABEBB8A-47F6-4495-B509-D16D48BAD7A4}"/>
    <cellStyle name="Normal 5 2 2 2 2 2 4" xfId="1128" xr:uid="{090A2DD2-CA16-4C7F-9BB9-104D60EDA098}"/>
    <cellStyle name="Normal 5 2 2 2 2 3" xfId="386" xr:uid="{00000000-0005-0000-0000-00005C010000}"/>
    <cellStyle name="Normal 5 2 2 2 2 3 2" xfId="810" xr:uid="{367401D3-12DF-435C-944D-1CF68B00B9B8}"/>
    <cellStyle name="Normal 5 2 2 2 2 3 2 2" xfId="1658" xr:uid="{38B841E3-5D5D-452E-930B-3620C9763EF6}"/>
    <cellStyle name="Normal 5 2 2 2 2 3 3" xfId="1234" xr:uid="{B3391A0D-FB43-4F3F-80EC-EB28618C1E54}"/>
    <cellStyle name="Normal 5 2 2 2 2 4" xfId="598" xr:uid="{9332E633-2A73-4603-B9D2-FAD60D6F93CC}"/>
    <cellStyle name="Normal 5 2 2 2 2 4 2" xfId="1446" xr:uid="{9FC676DA-F380-452D-A651-8C95D0E88E01}"/>
    <cellStyle name="Normal 5 2 2 2 2 5" xfId="1022" xr:uid="{EC80A1E3-F315-478F-B68A-7BBA528AAC9E}"/>
    <cellStyle name="Normal 5 2 2 2 3" xfId="228" xr:uid="{00000000-0005-0000-0000-00005D010000}"/>
    <cellStyle name="Normal 5 2 2 2 3 2" xfId="442" xr:uid="{00000000-0005-0000-0000-00005E010000}"/>
    <cellStyle name="Normal 5 2 2 2 3 2 2" xfId="866" xr:uid="{3CC01FA1-7289-48EC-8740-08F87617723A}"/>
    <cellStyle name="Normal 5 2 2 2 3 2 2 2" xfId="1714" xr:uid="{68F1BD5E-79BF-421B-8294-78506E4CEB60}"/>
    <cellStyle name="Normal 5 2 2 2 3 2 3" xfId="1290" xr:uid="{8471A3B6-3210-4E3B-A0BC-EBB7E0E59594}"/>
    <cellStyle name="Normal 5 2 2 2 3 3" xfId="654" xr:uid="{BD4720EB-B37F-4721-9CC0-F215D5785CC4}"/>
    <cellStyle name="Normal 5 2 2 2 3 3 2" xfId="1502" xr:uid="{88C0007A-CE5C-4327-8DD2-22DAF9ACAB51}"/>
    <cellStyle name="Normal 5 2 2 2 3 4" xfId="1078" xr:uid="{A9EBA779-D665-477D-BE2C-D5AF677EB53A}"/>
    <cellStyle name="Normal 5 2 2 2 4" xfId="336" xr:uid="{00000000-0005-0000-0000-00005F010000}"/>
    <cellStyle name="Normal 5 2 2 2 4 2" xfId="760" xr:uid="{6AC3B7D8-CC2D-4C07-B0FA-A0BF1006728E}"/>
    <cellStyle name="Normal 5 2 2 2 4 2 2" xfId="1608" xr:uid="{E25A6E2E-A8ED-40F6-8800-30F5A134BD0C}"/>
    <cellStyle name="Normal 5 2 2 2 4 3" xfId="1184" xr:uid="{D9D5688E-8D65-4C01-A87F-C4AFCDE24D58}"/>
    <cellStyle name="Normal 5 2 2 2 5" xfId="548" xr:uid="{E0A88E95-7DA1-47D7-8EEA-512F05E42DD2}"/>
    <cellStyle name="Normal 5 2 2 2 5 2" xfId="1396" xr:uid="{99DA8083-517C-47F4-8C97-E455AB794CD3}"/>
    <cellStyle name="Normal 5 2 2 2 6" xfId="972" xr:uid="{7366240B-7A13-42D3-A6EF-1C5D126E3097}"/>
    <cellStyle name="Normal 5 2 2 3" xfId="160" xr:uid="{00000000-0005-0000-0000-000060010000}"/>
    <cellStyle name="Normal 5 2 2 3 2" xfId="278" xr:uid="{00000000-0005-0000-0000-000061010000}"/>
    <cellStyle name="Normal 5 2 2 3 2 2" xfId="491" xr:uid="{00000000-0005-0000-0000-000062010000}"/>
    <cellStyle name="Normal 5 2 2 3 2 2 2" xfId="915" xr:uid="{95237F14-84D4-4CD2-A0B6-759E5803C973}"/>
    <cellStyle name="Normal 5 2 2 3 2 2 2 2" xfId="1763" xr:uid="{E2F4EAE0-9A4B-4500-8E3D-F589F48D3484}"/>
    <cellStyle name="Normal 5 2 2 3 2 2 3" xfId="1339" xr:uid="{41734EF0-C347-4E26-BCF7-869771FB7451}"/>
    <cellStyle name="Normal 5 2 2 3 2 3" xfId="703" xr:uid="{17206634-8554-4236-819A-BBFB649A6A0D}"/>
    <cellStyle name="Normal 5 2 2 3 2 3 2" xfId="1551" xr:uid="{135F0152-CFFB-4ABB-BFE8-CE8FA14B0264}"/>
    <cellStyle name="Normal 5 2 2 3 2 4" xfId="1127" xr:uid="{B2F215BE-163A-4DCF-B4B4-DA9D3C638D0C}"/>
    <cellStyle name="Normal 5 2 2 3 3" xfId="385" xr:uid="{00000000-0005-0000-0000-000063010000}"/>
    <cellStyle name="Normal 5 2 2 3 3 2" xfId="809" xr:uid="{E0AD8B3D-241B-4C77-B84B-4EF040F44AB9}"/>
    <cellStyle name="Normal 5 2 2 3 3 2 2" xfId="1657" xr:uid="{4038E683-2970-4FB4-B2CB-F1601EB48862}"/>
    <cellStyle name="Normal 5 2 2 3 3 3" xfId="1233" xr:uid="{C1E8FDFC-F812-45D7-BE99-B601D5DCE71C}"/>
    <cellStyle name="Normal 5 2 2 3 4" xfId="597" xr:uid="{E7805652-515F-4CA3-89C8-748E36739070}"/>
    <cellStyle name="Normal 5 2 2 3 4 2" xfId="1445" xr:uid="{64A953F0-E9E6-4BEF-99EB-16E08FAEF341}"/>
    <cellStyle name="Normal 5 2 2 3 5" xfId="1021" xr:uid="{3B0BFB6E-D2A5-42A1-B441-A86B64E1BD6F}"/>
    <cellStyle name="Normal 5 2 2 4" xfId="227" xr:uid="{00000000-0005-0000-0000-000064010000}"/>
    <cellStyle name="Normal 5 2 2 4 2" xfId="441" xr:uid="{00000000-0005-0000-0000-000065010000}"/>
    <cellStyle name="Normal 5 2 2 4 2 2" xfId="865" xr:uid="{9ACDAC1C-FDE7-4384-96A7-80B4DAA0F65C}"/>
    <cellStyle name="Normal 5 2 2 4 2 2 2" xfId="1713" xr:uid="{9EB967F3-D8CC-4E8B-B109-56CBC09F5A69}"/>
    <cellStyle name="Normal 5 2 2 4 2 3" xfId="1289" xr:uid="{5B919151-5F1D-412D-B53D-59117BA71C3A}"/>
    <cellStyle name="Normal 5 2 2 4 3" xfId="653" xr:uid="{B5D91832-D220-4B7F-82D8-AE1901F90081}"/>
    <cellStyle name="Normal 5 2 2 4 3 2" xfId="1501" xr:uid="{E4669D22-5076-4392-913D-CC85854B4451}"/>
    <cellStyle name="Normal 5 2 2 4 4" xfId="1077" xr:uid="{A74D06DF-1E6C-48FA-A044-02670B594A26}"/>
    <cellStyle name="Normal 5 2 2 5" xfId="335" xr:uid="{00000000-0005-0000-0000-000066010000}"/>
    <cellStyle name="Normal 5 2 2 5 2" xfId="759" xr:uid="{CA754B32-EBE7-4E47-BF1D-1278083BF4B0}"/>
    <cellStyle name="Normal 5 2 2 5 2 2" xfId="1607" xr:uid="{BFCC7A95-043E-4DA5-8DCB-DD8FE9E43772}"/>
    <cellStyle name="Normal 5 2 2 5 3" xfId="1183" xr:uid="{FC1AF730-48C4-4524-96E4-7D40D4C2C6BF}"/>
    <cellStyle name="Normal 5 2 2 6" xfId="547" xr:uid="{EF8D5F5C-C83B-4824-9309-A8DC38DE4726}"/>
    <cellStyle name="Normal 5 2 2 6 2" xfId="1395" xr:uid="{CBF6099D-17F9-444F-9800-6A8E9B2F4E29}"/>
    <cellStyle name="Normal 5 2 2 7" xfId="971" xr:uid="{8218DD04-1357-4C69-8177-8BB5D38DB651}"/>
    <cellStyle name="Normal 5 2 3" xfId="99" xr:uid="{00000000-0005-0000-0000-000067010000}"/>
    <cellStyle name="Normal 5 2 3 2" xfId="162" xr:uid="{00000000-0005-0000-0000-000068010000}"/>
    <cellStyle name="Normal 5 2 3 2 2" xfId="280" xr:uid="{00000000-0005-0000-0000-000069010000}"/>
    <cellStyle name="Normal 5 2 3 2 2 2" xfId="493" xr:uid="{00000000-0005-0000-0000-00006A010000}"/>
    <cellStyle name="Normal 5 2 3 2 2 2 2" xfId="917" xr:uid="{6F9B542D-AFAC-401A-8449-0D96CE7317B2}"/>
    <cellStyle name="Normal 5 2 3 2 2 2 2 2" xfId="1765" xr:uid="{71B8F316-CBA6-49DD-997D-2B620A36448B}"/>
    <cellStyle name="Normal 5 2 3 2 2 2 3" xfId="1341" xr:uid="{FAB4BB13-97A2-4E9C-A7B8-C73F2562E8BE}"/>
    <cellStyle name="Normal 5 2 3 2 2 3" xfId="705" xr:uid="{CBC1EF48-1EFD-4D75-8F28-03E3459E8F45}"/>
    <cellStyle name="Normal 5 2 3 2 2 3 2" xfId="1553" xr:uid="{FAB2F63E-803F-4810-B71E-8A44EB0FC1C7}"/>
    <cellStyle name="Normal 5 2 3 2 2 4" xfId="1129" xr:uid="{24B4EF74-7893-48FA-8D9C-C4F9ECF8C3FD}"/>
    <cellStyle name="Normal 5 2 3 2 3" xfId="387" xr:uid="{00000000-0005-0000-0000-00006B010000}"/>
    <cellStyle name="Normal 5 2 3 2 3 2" xfId="811" xr:uid="{369D03BD-FE1A-44F9-97B8-6EAAC9B129FA}"/>
    <cellStyle name="Normal 5 2 3 2 3 2 2" xfId="1659" xr:uid="{99A125B0-E95C-4B20-A786-FD9D8124828C}"/>
    <cellStyle name="Normal 5 2 3 2 3 3" xfId="1235" xr:uid="{6A3F6846-39AF-4BC6-A628-86C6A191653F}"/>
    <cellStyle name="Normal 5 2 3 2 4" xfId="599" xr:uid="{4B783ACE-D7FB-4B0D-9F86-22CA7181ACD9}"/>
    <cellStyle name="Normal 5 2 3 2 4 2" xfId="1447" xr:uid="{D52015B5-9E06-4B87-A922-52BCDB8BFAAC}"/>
    <cellStyle name="Normal 5 2 3 2 5" xfId="1023" xr:uid="{889CF3E9-FFEB-4079-A5D4-F9C463ACC025}"/>
    <cellStyle name="Normal 5 2 3 3" xfId="229" xr:uid="{00000000-0005-0000-0000-00006C010000}"/>
    <cellStyle name="Normal 5 2 3 3 2" xfId="443" xr:uid="{00000000-0005-0000-0000-00006D010000}"/>
    <cellStyle name="Normal 5 2 3 3 2 2" xfId="867" xr:uid="{5F3DBBC5-8AE5-4DB8-8BF0-14FD7FB8A18F}"/>
    <cellStyle name="Normal 5 2 3 3 2 2 2" xfId="1715" xr:uid="{14A6D3DA-47D3-4EC0-8A63-E55802D42B02}"/>
    <cellStyle name="Normal 5 2 3 3 2 3" xfId="1291" xr:uid="{B599CBF2-84D4-4181-8E1F-3DB8DA1D5C50}"/>
    <cellStyle name="Normal 5 2 3 3 3" xfId="655" xr:uid="{4ED61F4D-474C-4C27-A08E-0CB306FC7594}"/>
    <cellStyle name="Normal 5 2 3 3 3 2" xfId="1503" xr:uid="{8563F3CF-AA55-4E6F-85E4-0F201A33E9FF}"/>
    <cellStyle name="Normal 5 2 3 3 4" xfId="1079" xr:uid="{F02B789A-5639-4552-B097-900636F593CB}"/>
    <cellStyle name="Normal 5 2 3 4" xfId="337" xr:uid="{00000000-0005-0000-0000-00006E010000}"/>
    <cellStyle name="Normal 5 2 3 4 2" xfId="761" xr:uid="{8946DA8B-1FD1-449F-8141-7D88F304A6E3}"/>
    <cellStyle name="Normal 5 2 3 4 2 2" xfId="1609" xr:uid="{10D7151D-27CB-4F2F-BB9B-C7A82B65753B}"/>
    <cellStyle name="Normal 5 2 3 4 3" xfId="1185" xr:uid="{906DF24D-F6D3-484C-9B5B-0575D7F2A17B}"/>
    <cellStyle name="Normal 5 2 3 5" xfId="549" xr:uid="{35C482CB-3F3D-41C6-A097-56CFC40973E5}"/>
    <cellStyle name="Normal 5 2 3 5 2" xfId="1397" xr:uid="{304AE37D-2BE2-4C25-A8FC-BECBE80E3658}"/>
    <cellStyle name="Normal 5 2 3 6" xfId="973" xr:uid="{4A88E90B-29C7-4EF7-BDBE-4FC36D49A36F}"/>
    <cellStyle name="Normal 5 2 4" xfId="100" xr:uid="{00000000-0005-0000-0000-00006F010000}"/>
    <cellStyle name="Normal 5 2 4 2" xfId="163" xr:uid="{00000000-0005-0000-0000-000070010000}"/>
    <cellStyle name="Normal 5 2 4 2 2" xfId="281" xr:uid="{00000000-0005-0000-0000-000071010000}"/>
    <cellStyle name="Normal 5 2 4 2 2 2" xfId="494" xr:uid="{00000000-0005-0000-0000-000072010000}"/>
    <cellStyle name="Normal 5 2 4 2 2 2 2" xfId="918" xr:uid="{98A88402-C22A-4BBA-9520-8DEA54F80349}"/>
    <cellStyle name="Normal 5 2 4 2 2 2 2 2" xfId="1766" xr:uid="{D53562BF-2D91-4082-8A5D-63F11C3B8F09}"/>
    <cellStyle name="Normal 5 2 4 2 2 2 3" xfId="1342" xr:uid="{0A943651-B713-41C1-9EA6-7B01ED3CDEB8}"/>
    <cellStyle name="Normal 5 2 4 2 2 3" xfId="706" xr:uid="{E16DE159-B72D-4DB2-993B-320B2DE0D4AC}"/>
    <cellStyle name="Normal 5 2 4 2 2 3 2" xfId="1554" xr:uid="{51A816A2-783E-4A26-9FFC-C2AAF105C58A}"/>
    <cellStyle name="Normal 5 2 4 2 2 4" xfId="1130" xr:uid="{BE7A7191-49A3-4674-8B4D-E50E3AD0CAD5}"/>
    <cellStyle name="Normal 5 2 4 2 3" xfId="388" xr:uid="{00000000-0005-0000-0000-000073010000}"/>
    <cellStyle name="Normal 5 2 4 2 3 2" xfId="812" xr:uid="{66702657-6B8D-46A0-837C-7489E7DF272E}"/>
    <cellStyle name="Normal 5 2 4 2 3 2 2" xfId="1660" xr:uid="{4DD7E9F3-9166-492B-853E-DCED68323A15}"/>
    <cellStyle name="Normal 5 2 4 2 3 3" xfId="1236" xr:uid="{16335C05-D01C-45B9-AA0D-6DDBBBE2A809}"/>
    <cellStyle name="Normal 5 2 4 2 4" xfId="600" xr:uid="{C7C8303E-85F4-4EA7-BBDD-3375169FEE50}"/>
    <cellStyle name="Normal 5 2 4 2 4 2" xfId="1448" xr:uid="{E18FACFC-1C29-4BA0-9198-D39787816AD6}"/>
    <cellStyle name="Normal 5 2 4 2 5" xfId="1024" xr:uid="{209F87A2-946D-4928-9E85-F8CCF16C3F2D}"/>
    <cellStyle name="Normal 5 2 4 3" xfId="230" xr:uid="{00000000-0005-0000-0000-000074010000}"/>
    <cellStyle name="Normal 5 2 4 3 2" xfId="444" xr:uid="{00000000-0005-0000-0000-000075010000}"/>
    <cellStyle name="Normal 5 2 4 3 2 2" xfId="868" xr:uid="{7707E175-12F8-4D6F-8565-56273011A58C}"/>
    <cellStyle name="Normal 5 2 4 3 2 2 2" xfId="1716" xr:uid="{5117FDD6-0F7E-47B9-9C9F-B2E7FA49FB43}"/>
    <cellStyle name="Normal 5 2 4 3 2 3" xfId="1292" xr:uid="{4D834039-324E-487F-971E-E06183F1514A}"/>
    <cellStyle name="Normal 5 2 4 3 3" xfId="656" xr:uid="{6A05AAE7-4314-47EE-ABBF-38F832B9B52C}"/>
    <cellStyle name="Normal 5 2 4 3 3 2" xfId="1504" xr:uid="{D6609A19-6630-4725-B689-1CFA1FD3269B}"/>
    <cellStyle name="Normal 5 2 4 3 4" xfId="1080" xr:uid="{9B163795-A093-4797-A695-39BB72BFB532}"/>
    <cellStyle name="Normal 5 2 4 4" xfId="338" xr:uid="{00000000-0005-0000-0000-000076010000}"/>
    <cellStyle name="Normal 5 2 4 4 2" xfId="762" xr:uid="{BFBDB2E7-2BEA-4BC5-A345-3D6C2A93030D}"/>
    <cellStyle name="Normal 5 2 4 4 2 2" xfId="1610" xr:uid="{A67F2941-01D4-492B-A9C6-FBC5A87C55E7}"/>
    <cellStyle name="Normal 5 2 4 4 3" xfId="1186" xr:uid="{BD020F5A-2CC4-46D6-9408-3A95C00151EF}"/>
    <cellStyle name="Normal 5 2 4 5" xfId="550" xr:uid="{F7F04962-14EF-40CA-808C-CD3E1D57B2EE}"/>
    <cellStyle name="Normal 5 2 4 5 2" xfId="1398" xr:uid="{0B7162A1-4E2D-4B6E-A8E7-662F3E8295FF}"/>
    <cellStyle name="Normal 5 2 4 6" xfId="974" xr:uid="{C404F8E3-4B38-4EA0-BF81-21EBC5FAEA17}"/>
    <cellStyle name="Normal 5 2 5" xfId="159" xr:uid="{00000000-0005-0000-0000-000077010000}"/>
    <cellStyle name="Normal 5 2 5 2" xfId="277" xr:uid="{00000000-0005-0000-0000-000078010000}"/>
    <cellStyle name="Normal 5 2 5 2 2" xfId="490" xr:uid="{00000000-0005-0000-0000-000079010000}"/>
    <cellStyle name="Normal 5 2 5 2 2 2" xfId="914" xr:uid="{E38F5E0E-A762-48E0-B2A9-C7D8508D3168}"/>
    <cellStyle name="Normal 5 2 5 2 2 2 2" xfId="1762" xr:uid="{685C8D94-3A07-46FF-80CC-CC63495444E8}"/>
    <cellStyle name="Normal 5 2 5 2 2 3" xfId="1338" xr:uid="{E0092BE7-4138-4E81-B8EE-0E21254D0D46}"/>
    <cellStyle name="Normal 5 2 5 2 3" xfId="702" xr:uid="{EAB70065-615E-455D-9081-7E7823A2638B}"/>
    <cellStyle name="Normal 5 2 5 2 3 2" xfId="1550" xr:uid="{77391B68-558A-404A-BA28-13649ED4BE64}"/>
    <cellStyle name="Normal 5 2 5 2 4" xfId="1126" xr:uid="{18945F2C-5CBC-4070-8ABF-3EB75D680A85}"/>
    <cellStyle name="Normal 5 2 5 3" xfId="384" xr:uid="{00000000-0005-0000-0000-00007A010000}"/>
    <cellStyle name="Normal 5 2 5 3 2" xfId="808" xr:uid="{65AE8E9D-E892-4F26-A171-DF9F99BEF202}"/>
    <cellStyle name="Normal 5 2 5 3 2 2" xfId="1656" xr:uid="{6548EDDC-F91D-4590-9F00-B3C2260B4D39}"/>
    <cellStyle name="Normal 5 2 5 3 3" xfId="1232" xr:uid="{2B38DFF8-7E3C-4751-BAFD-5768BAD29F22}"/>
    <cellStyle name="Normal 5 2 5 4" xfId="596" xr:uid="{75CE3203-8A56-4F3F-B474-1B37C99F2B54}"/>
    <cellStyle name="Normal 5 2 5 4 2" xfId="1444" xr:uid="{9598FA58-A707-43D3-BE39-E2B09BA1139E}"/>
    <cellStyle name="Normal 5 2 5 5" xfId="1020" xr:uid="{B9AE4115-61CC-4C47-B5BB-69229AF50092}"/>
    <cellStyle name="Normal 5 2 6" xfId="226" xr:uid="{00000000-0005-0000-0000-00007B010000}"/>
    <cellStyle name="Normal 5 2 6 2" xfId="440" xr:uid="{00000000-0005-0000-0000-00007C010000}"/>
    <cellStyle name="Normal 5 2 6 2 2" xfId="864" xr:uid="{AEC0164E-39C8-445E-92BF-8361C7E0BF78}"/>
    <cellStyle name="Normal 5 2 6 2 2 2" xfId="1712" xr:uid="{27DBBB20-37B2-45C3-A376-D772ED00841E}"/>
    <cellStyle name="Normal 5 2 6 2 3" xfId="1288" xr:uid="{D6C42E1F-A760-41F8-B1A8-3C90E1385EBB}"/>
    <cellStyle name="Normal 5 2 6 3" xfId="652" xr:uid="{46810CC3-84A7-4B1C-B76E-B359BCD08F31}"/>
    <cellStyle name="Normal 5 2 6 3 2" xfId="1500" xr:uid="{57C8D48D-0649-46FC-92BB-E6515E4B60AF}"/>
    <cellStyle name="Normal 5 2 6 4" xfId="1076" xr:uid="{FFD84BB5-A61B-4772-B58E-E90E405A20EB}"/>
    <cellStyle name="Normal 5 2 7" xfId="334" xr:uid="{00000000-0005-0000-0000-00007D010000}"/>
    <cellStyle name="Normal 5 2 7 2" xfId="758" xr:uid="{36B45258-60F0-40D2-8297-F39228A8708F}"/>
    <cellStyle name="Normal 5 2 7 2 2" xfId="1606" xr:uid="{39A9D5CD-DDF0-4F60-AAEA-0F523B545471}"/>
    <cellStyle name="Normal 5 2 7 3" xfId="1182" xr:uid="{291A3DA4-A30C-4BE0-8C67-307782D92773}"/>
    <cellStyle name="Normal 5 2 8" xfId="546" xr:uid="{12BF2917-4D00-44E5-937C-477E30B4FB5B}"/>
    <cellStyle name="Normal 5 2 8 2" xfId="1394" xr:uid="{AABCB02C-1C4C-433E-8D73-890EFE0976B1}"/>
    <cellStyle name="Normal 5 2 9" xfId="970" xr:uid="{98925073-4F44-460B-8B98-439B642C0FCB}"/>
    <cellStyle name="Normal 5 3" xfId="101" xr:uid="{00000000-0005-0000-0000-00007E010000}"/>
    <cellStyle name="Normal 5 3 2" xfId="102" xr:uid="{00000000-0005-0000-0000-00007F010000}"/>
    <cellStyle name="Normal 5 3 2 2" xfId="103" xr:uid="{00000000-0005-0000-0000-000080010000}"/>
    <cellStyle name="Normal 5 3 2 2 2" xfId="166" xr:uid="{00000000-0005-0000-0000-000081010000}"/>
    <cellStyle name="Normal 5 3 2 2 2 2" xfId="284" xr:uid="{00000000-0005-0000-0000-000082010000}"/>
    <cellStyle name="Normal 5 3 2 2 2 2 2" xfId="497" xr:uid="{00000000-0005-0000-0000-000083010000}"/>
    <cellStyle name="Normal 5 3 2 2 2 2 2 2" xfId="921" xr:uid="{DAB47769-59D7-462F-9DD9-D6446EF935E3}"/>
    <cellStyle name="Normal 5 3 2 2 2 2 2 2 2" xfId="1769" xr:uid="{9DA186E5-958D-4B95-81D3-A2376980DCC7}"/>
    <cellStyle name="Normal 5 3 2 2 2 2 2 3" xfId="1345" xr:uid="{4DA01A60-127B-4D26-AC33-16E55E1980EC}"/>
    <cellStyle name="Normal 5 3 2 2 2 2 3" xfId="709" xr:uid="{796F173D-3F46-47A9-98FA-70F5D4BF3C4D}"/>
    <cellStyle name="Normal 5 3 2 2 2 2 3 2" xfId="1557" xr:uid="{833BFD5D-F548-4D98-9E0B-C66017FC33E0}"/>
    <cellStyle name="Normal 5 3 2 2 2 2 4" xfId="1133" xr:uid="{30413013-A524-4650-B431-2CC0BD640FD7}"/>
    <cellStyle name="Normal 5 3 2 2 2 3" xfId="391" xr:uid="{00000000-0005-0000-0000-000084010000}"/>
    <cellStyle name="Normal 5 3 2 2 2 3 2" xfId="815" xr:uid="{A055BF5F-6E89-4056-8608-D8541016A605}"/>
    <cellStyle name="Normal 5 3 2 2 2 3 2 2" xfId="1663" xr:uid="{22F4E192-2292-4C69-92FB-B83B3382E7FA}"/>
    <cellStyle name="Normal 5 3 2 2 2 3 3" xfId="1239" xr:uid="{F0A628A0-69FF-4266-8C1C-BAE9ECF6DD4C}"/>
    <cellStyle name="Normal 5 3 2 2 2 4" xfId="603" xr:uid="{A9693BF5-8C3F-4262-80E3-65235F506951}"/>
    <cellStyle name="Normal 5 3 2 2 2 4 2" xfId="1451" xr:uid="{BCF6687E-11C3-4151-8DAB-BFE0959D7269}"/>
    <cellStyle name="Normal 5 3 2 2 2 5" xfId="1027" xr:uid="{B2B7014A-84C7-4BC1-8BB0-FFB367C9A7C4}"/>
    <cellStyle name="Normal 5 3 2 2 3" xfId="233" xr:uid="{00000000-0005-0000-0000-000085010000}"/>
    <cellStyle name="Normal 5 3 2 2 3 2" xfId="447" xr:uid="{00000000-0005-0000-0000-000086010000}"/>
    <cellStyle name="Normal 5 3 2 2 3 2 2" xfId="871" xr:uid="{3DD944A3-CD30-4A0B-B937-711F93CB1C91}"/>
    <cellStyle name="Normal 5 3 2 2 3 2 2 2" xfId="1719" xr:uid="{138C8299-84F5-4391-8AF3-6F46E4B25494}"/>
    <cellStyle name="Normal 5 3 2 2 3 2 3" xfId="1295" xr:uid="{64ED71AA-9718-4A85-B0CA-689EE9BA1AEA}"/>
    <cellStyle name="Normal 5 3 2 2 3 3" xfId="659" xr:uid="{ECC028C3-912A-410B-8639-114A9E3414BF}"/>
    <cellStyle name="Normal 5 3 2 2 3 3 2" xfId="1507" xr:uid="{239B1E80-59E9-4B1D-9C4B-A89D66F71659}"/>
    <cellStyle name="Normal 5 3 2 2 3 4" xfId="1083" xr:uid="{D6FCD638-77FB-4A55-B468-2F90F6998A88}"/>
    <cellStyle name="Normal 5 3 2 2 4" xfId="341" xr:uid="{00000000-0005-0000-0000-000087010000}"/>
    <cellStyle name="Normal 5 3 2 2 4 2" xfId="765" xr:uid="{0901ED73-2B32-447F-8213-DE1113B93665}"/>
    <cellStyle name="Normal 5 3 2 2 4 2 2" xfId="1613" xr:uid="{AC14466D-66F4-469B-9536-57613B3125E9}"/>
    <cellStyle name="Normal 5 3 2 2 4 3" xfId="1189" xr:uid="{B4ACD5EC-2583-4D31-8402-0FA0ECAF6A36}"/>
    <cellStyle name="Normal 5 3 2 2 5" xfId="553" xr:uid="{FA63D97F-01CD-4813-BC3B-15833341D4CB}"/>
    <cellStyle name="Normal 5 3 2 2 5 2" xfId="1401" xr:uid="{3AAD2C0B-F622-4231-AC7E-714B1B34702D}"/>
    <cellStyle name="Normal 5 3 2 2 6" xfId="977" xr:uid="{327B7066-C5C4-4FE0-94D2-882D2E279E8A}"/>
    <cellStyle name="Normal 5 3 2 3" xfId="165" xr:uid="{00000000-0005-0000-0000-000088010000}"/>
    <cellStyle name="Normal 5 3 2 3 2" xfId="283" xr:uid="{00000000-0005-0000-0000-000089010000}"/>
    <cellStyle name="Normal 5 3 2 3 2 2" xfId="496" xr:uid="{00000000-0005-0000-0000-00008A010000}"/>
    <cellStyle name="Normal 5 3 2 3 2 2 2" xfId="920" xr:uid="{2694F7A0-4AF7-4E68-9775-A3A5A5733928}"/>
    <cellStyle name="Normal 5 3 2 3 2 2 2 2" xfId="1768" xr:uid="{132D8BC4-7E20-4E66-99A8-3F9AC0450D0B}"/>
    <cellStyle name="Normal 5 3 2 3 2 2 3" xfId="1344" xr:uid="{E3B453A5-1334-4A17-8F68-B4CEC3164452}"/>
    <cellStyle name="Normal 5 3 2 3 2 3" xfId="708" xr:uid="{7C4050B7-C23E-498C-9D49-234130A0D413}"/>
    <cellStyle name="Normal 5 3 2 3 2 3 2" xfId="1556" xr:uid="{51FB179B-9FF6-428F-BABA-E02E0A51B8CC}"/>
    <cellStyle name="Normal 5 3 2 3 2 4" xfId="1132" xr:uid="{A47B21E9-AC9D-40BE-8ECF-782555AE094E}"/>
    <cellStyle name="Normal 5 3 2 3 3" xfId="390" xr:uid="{00000000-0005-0000-0000-00008B010000}"/>
    <cellStyle name="Normal 5 3 2 3 3 2" xfId="814" xr:uid="{5B12F301-31C7-47FD-9053-FEEFC0C57981}"/>
    <cellStyle name="Normal 5 3 2 3 3 2 2" xfId="1662" xr:uid="{F61B91EC-59AF-4658-A35B-869DDE081B61}"/>
    <cellStyle name="Normal 5 3 2 3 3 3" xfId="1238" xr:uid="{74E8A5DD-93DC-4381-938F-28035323EE3A}"/>
    <cellStyle name="Normal 5 3 2 3 4" xfId="602" xr:uid="{890C2BF4-5064-4EA2-A00C-2FE70B9E19E0}"/>
    <cellStyle name="Normal 5 3 2 3 4 2" xfId="1450" xr:uid="{7819AB13-8FD3-437D-BA04-E98F1D14A420}"/>
    <cellStyle name="Normal 5 3 2 3 5" xfId="1026" xr:uid="{9ED92217-D312-4A34-BA27-372BCAF67386}"/>
    <cellStyle name="Normal 5 3 2 4" xfId="232" xr:uid="{00000000-0005-0000-0000-00008C010000}"/>
    <cellStyle name="Normal 5 3 2 4 2" xfId="446" xr:uid="{00000000-0005-0000-0000-00008D010000}"/>
    <cellStyle name="Normal 5 3 2 4 2 2" xfId="870" xr:uid="{73F4A88F-043B-45CF-A5A8-383FC971FB4D}"/>
    <cellStyle name="Normal 5 3 2 4 2 2 2" xfId="1718" xr:uid="{6FBE2ADB-4421-498C-86F0-B469BD1C9680}"/>
    <cellStyle name="Normal 5 3 2 4 2 3" xfId="1294" xr:uid="{6FE9791A-7911-487C-AAA7-9EAE6DBA9F54}"/>
    <cellStyle name="Normal 5 3 2 4 3" xfId="658" xr:uid="{9B800151-7C06-4310-84B2-23E087C53CD8}"/>
    <cellStyle name="Normal 5 3 2 4 3 2" xfId="1506" xr:uid="{7AED9158-7338-4634-A145-2BD63D9B6E06}"/>
    <cellStyle name="Normal 5 3 2 4 4" xfId="1082" xr:uid="{732AFA42-4244-4149-98A7-40ADBB991D76}"/>
    <cellStyle name="Normal 5 3 2 5" xfId="340" xr:uid="{00000000-0005-0000-0000-00008E010000}"/>
    <cellStyle name="Normal 5 3 2 5 2" xfId="764" xr:uid="{7D9A5E77-7893-4EF3-BB5D-1AA178F4E049}"/>
    <cellStyle name="Normal 5 3 2 5 2 2" xfId="1612" xr:uid="{E95FBAB3-BCE6-48EF-B7EA-235C450AD16C}"/>
    <cellStyle name="Normal 5 3 2 5 3" xfId="1188" xr:uid="{F4AB918B-3E61-4EEE-ADF2-A4A4FDC2343D}"/>
    <cellStyle name="Normal 5 3 2 6" xfId="552" xr:uid="{778E9D47-67C5-42CA-B1C4-BBA777B2BFC8}"/>
    <cellStyle name="Normal 5 3 2 6 2" xfId="1400" xr:uid="{8D145E1A-AE4F-4A1A-BA1A-071469B09943}"/>
    <cellStyle name="Normal 5 3 2 7" xfId="976" xr:uid="{428EBAC9-3690-434F-A4C7-7A76EC5ACB19}"/>
    <cellStyle name="Normal 5 3 3" xfId="104" xr:uid="{00000000-0005-0000-0000-00008F010000}"/>
    <cellStyle name="Normal 5 3 3 2" xfId="167" xr:uid="{00000000-0005-0000-0000-000090010000}"/>
    <cellStyle name="Normal 5 3 3 2 2" xfId="285" xr:uid="{00000000-0005-0000-0000-000091010000}"/>
    <cellStyle name="Normal 5 3 3 2 2 2" xfId="498" xr:uid="{00000000-0005-0000-0000-000092010000}"/>
    <cellStyle name="Normal 5 3 3 2 2 2 2" xfId="922" xr:uid="{951A9AE7-220C-45AA-AEA3-A56C53D4453B}"/>
    <cellStyle name="Normal 5 3 3 2 2 2 2 2" xfId="1770" xr:uid="{9B4A97A1-01E3-426E-8CE6-7FFD1DED0AED}"/>
    <cellStyle name="Normal 5 3 3 2 2 2 3" xfId="1346" xr:uid="{5FBE3368-8C65-45BD-8A01-C44020F41204}"/>
    <cellStyle name="Normal 5 3 3 2 2 3" xfId="710" xr:uid="{7AF50D27-48F9-44F1-A995-FBFF40ADEACF}"/>
    <cellStyle name="Normal 5 3 3 2 2 3 2" xfId="1558" xr:uid="{473A9DB6-E643-4439-9ADB-CC51CDE7A4EF}"/>
    <cellStyle name="Normal 5 3 3 2 2 4" xfId="1134" xr:uid="{DB65797D-E459-42CF-828C-238294016EEA}"/>
    <cellStyle name="Normal 5 3 3 2 3" xfId="392" xr:uid="{00000000-0005-0000-0000-000093010000}"/>
    <cellStyle name="Normal 5 3 3 2 3 2" xfId="816" xr:uid="{62712549-B98D-4FAB-8317-5488A511B38E}"/>
    <cellStyle name="Normal 5 3 3 2 3 2 2" xfId="1664" xr:uid="{8786F372-7362-43DF-8981-C5EE1D6F6507}"/>
    <cellStyle name="Normal 5 3 3 2 3 3" xfId="1240" xr:uid="{EFFEF02D-C922-40D6-A9A0-442337E88FEC}"/>
    <cellStyle name="Normal 5 3 3 2 4" xfId="604" xr:uid="{19D9F064-99D1-4D90-BBF6-0274FE932FE9}"/>
    <cellStyle name="Normal 5 3 3 2 4 2" xfId="1452" xr:uid="{F9370540-F0BD-44C5-A9A3-F5280991BA6A}"/>
    <cellStyle name="Normal 5 3 3 2 5" xfId="1028" xr:uid="{4CFD8E58-0EF7-495B-BCD9-A5C2DC780776}"/>
    <cellStyle name="Normal 5 3 3 3" xfId="234" xr:uid="{00000000-0005-0000-0000-000094010000}"/>
    <cellStyle name="Normal 5 3 3 3 2" xfId="448" xr:uid="{00000000-0005-0000-0000-000095010000}"/>
    <cellStyle name="Normal 5 3 3 3 2 2" xfId="872" xr:uid="{42F821E8-4880-4067-A9C1-AF2B42CDBAD9}"/>
    <cellStyle name="Normal 5 3 3 3 2 2 2" xfId="1720" xr:uid="{356A5437-F7C9-4A9B-B5EF-250A651F2AAF}"/>
    <cellStyle name="Normal 5 3 3 3 2 3" xfId="1296" xr:uid="{CC1104E4-6F7F-4F81-88D7-C56DCB29CB25}"/>
    <cellStyle name="Normal 5 3 3 3 3" xfId="660" xr:uid="{810C8585-6021-4985-9D35-799AE84B52FB}"/>
    <cellStyle name="Normal 5 3 3 3 3 2" xfId="1508" xr:uid="{76F349C2-13DA-48D3-A220-536BAA327CF9}"/>
    <cellStyle name="Normal 5 3 3 3 4" xfId="1084" xr:uid="{63C5A718-683E-4E52-A870-FF44A535B2F1}"/>
    <cellStyle name="Normal 5 3 3 4" xfId="342" xr:uid="{00000000-0005-0000-0000-000096010000}"/>
    <cellStyle name="Normal 5 3 3 4 2" xfId="766" xr:uid="{DD4DA912-7E5D-4E07-BDF3-C61C76C21A39}"/>
    <cellStyle name="Normal 5 3 3 4 2 2" xfId="1614" xr:uid="{0C0E6B0F-4143-4756-BAC3-5A112AA9C758}"/>
    <cellStyle name="Normal 5 3 3 4 3" xfId="1190" xr:uid="{C17FFB9A-95A0-42BF-88A0-9C8D27E21475}"/>
    <cellStyle name="Normal 5 3 3 5" xfId="554" xr:uid="{40ED3207-F58A-4326-BBEF-55FC814BD460}"/>
    <cellStyle name="Normal 5 3 3 5 2" xfId="1402" xr:uid="{410C306B-967A-4584-9C77-3221703BF439}"/>
    <cellStyle name="Normal 5 3 3 6" xfId="978" xr:uid="{A0B71105-E48E-4B91-A332-39B225D38844}"/>
    <cellStyle name="Normal 5 3 4" xfId="105" xr:uid="{00000000-0005-0000-0000-000097010000}"/>
    <cellStyle name="Normal 5 3 4 2" xfId="168" xr:uid="{00000000-0005-0000-0000-000098010000}"/>
    <cellStyle name="Normal 5 3 4 2 2" xfId="286" xr:uid="{00000000-0005-0000-0000-000099010000}"/>
    <cellStyle name="Normal 5 3 4 2 2 2" xfId="499" xr:uid="{00000000-0005-0000-0000-00009A010000}"/>
    <cellStyle name="Normal 5 3 4 2 2 2 2" xfId="923" xr:uid="{A7FEC7B5-6272-4163-85CB-BA612A308824}"/>
    <cellStyle name="Normal 5 3 4 2 2 2 2 2" xfId="1771" xr:uid="{656F9AA3-7A12-4D6B-BB30-55327E8B0525}"/>
    <cellStyle name="Normal 5 3 4 2 2 2 3" xfId="1347" xr:uid="{2E2148BF-D250-43C1-AD81-85039E97536F}"/>
    <cellStyle name="Normal 5 3 4 2 2 3" xfId="711" xr:uid="{86579AD0-1F77-4CEF-A248-2D0C22F8FC0D}"/>
    <cellStyle name="Normal 5 3 4 2 2 3 2" xfId="1559" xr:uid="{13FB900D-B359-4FD6-A564-2A6D41752E3F}"/>
    <cellStyle name="Normal 5 3 4 2 2 4" xfId="1135" xr:uid="{B2C31C04-93E2-48B4-A8F9-F9EB7F32CCE2}"/>
    <cellStyle name="Normal 5 3 4 2 3" xfId="393" xr:uid="{00000000-0005-0000-0000-00009B010000}"/>
    <cellStyle name="Normal 5 3 4 2 3 2" xfId="817" xr:uid="{1399B0B1-48F3-4CD3-8FF5-C0351E8C15B7}"/>
    <cellStyle name="Normal 5 3 4 2 3 2 2" xfId="1665" xr:uid="{C49C8B03-C351-4F5A-A35C-F8422AA55267}"/>
    <cellStyle name="Normal 5 3 4 2 3 3" xfId="1241" xr:uid="{64CA7EE5-2744-4D05-8067-110F9F9554D7}"/>
    <cellStyle name="Normal 5 3 4 2 4" xfId="605" xr:uid="{722B534E-FC20-486B-89DC-EDCE949C5A88}"/>
    <cellStyle name="Normal 5 3 4 2 4 2" xfId="1453" xr:uid="{4C3A0EFC-CF8E-47F7-9BA3-648AACF9FDB4}"/>
    <cellStyle name="Normal 5 3 4 2 5" xfId="1029" xr:uid="{5EB8A83D-74C2-4CD2-91FE-F489E12E07CD}"/>
    <cellStyle name="Normal 5 3 4 3" xfId="235" xr:uid="{00000000-0005-0000-0000-00009C010000}"/>
    <cellStyle name="Normal 5 3 4 3 2" xfId="449" xr:uid="{00000000-0005-0000-0000-00009D010000}"/>
    <cellStyle name="Normal 5 3 4 3 2 2" xfId="873" xr:uid="{FC640983-1855-4C57-9F13-A853462AE6D0}"/>
    <cellStyle name="Normal 5 3 4 3 2 2 2" xfId="1721" xr:uid="{5DF8293A-26E0-4800-BAA5-5C6A03E89683}"/>
    <cellStyle name="Normal 5 3 4 3 2 3" xfId="1297" xr:uid="{25E5536F-90BF-430C-9300-A424C1721053}"/>
    <cellStyle name="Normal 5 3 4 3 3" xfId="661" xr:uid="{6B0447DA-70D3-4985-95E8-D79595CE55BA}"/>
    <cellStyle name="Normal 5 3 4 3 3 2" xfId="1509" xr:uid="{46A1F44B-2297-47CB-9646-CDBAC59A71F0}"/>
    <cellStyle name="Normal 5 3 4 3 4" xfId="1085" xr:uid="{27C5A2C9-F5E6-49DB-A883-C388F88A0D0A}"/>
    <cellStyle name="Normal 5 3 4 4" xfId="343" xr:uid="{00000000-0005-0000-0000-00009E010000}"/>
    <cellStyle name="Normal 5 3 4 4 2" xfId="767" xr:uid="{940BC203-17AF-4730-8B6E-FBB242A375C4}"/>
    <cellStyle name="Normal 5 3 4 4 2 2" xfId="1615" xr:uid="{DA50B739-815F-451A-9049-F48528C9DCB8}"/>
    <cellStyle name="Normal 5 3 4 4 3" xfId="1191" xr:uid="{EF00775D-78D2-44C8-A5A8-4560CB25A04A}"/>
    <cellStyle name="Normal 5 3 4 5" xfId="555" xr:uid="{C90D4BCA-58CC-4D4E-8F46-EABB6150904E}"/>
    <cellStyle name="Normal 5 3 4 5 2" xfId="1403" xr:uid="{4E16CB04-4292-45FD-8D79-5532A261B2B2}"/>
    <cellStyle name="Normal 5 3 4 6" xfId="979" xr:uid="{F0E5633B-B387-4F86-9892-0E6AFE9062C7}"/>
    <cellStyle name="Normal 5 3 5" xfId="164" xr:uid="{00000000-0005-0000-0000-00009F010000}"/>
    <cellStyle name="Normal 5 3 5 2" xfId="282" xr:uid="{00000000-0005-0000-0000-0000A0010000}"/>
    <cellStyle name="Normal 5 3 5 2 2" xfId="495" xr:uid="{00000000-0005-0000-0000-0000A1010000}"/>
    <cellStyle name="Normal 5 3 5 2 2 2" xfId="919" xr:uid="{6F53A175-F6F2-47B7-BF34-ADD0769FC82C}"/>
    <cellStyle name="Normal 5 3 5 2 2 2 2" xfId="1767" xr:uid="{86E16242-E651-41A2-AEC2-85E77AD6F1C8}"/>
    <cellStyle name="Normal 5 3 5 2 2 3" xfId="1343" xr:uid="{B78B95A6-7BE1-497C-BA00-27436A5B7AF5}"/>
    <cellStyle name="Normal 5 3 5 2 3" xfId="707" xr:uid="{4F0DE3BC-CF7B-48E4-82AE-0E088AE891F3}"/>
    <cellStyle name="Normal 5 3 5 2 3 2" xfId="1555" xr:uid="{FEDFEB7A-31EF-4DF5-8D55-5D96783EF982}"/>
    <cellStyle name="Normal 5 3 5 2 4" xfId="1131" xr:uid="{C506459F-57A8-41EE-ADEF-1A92B4E1E3E6}"/>
    <cellStyle name="Normal 5 3 5 3" xfId="389" xr:uid="{00000000-0005-0000-0000-0000A2010000}"/>
    <cellStyle name="Normal 5 3 5 3 2" xfId="813" xr:uid="{AA177645-3C57-4059-BBC5-00DF45ED34F3}"/>
    <cellStyle name="Normal 5 3 5 3 2 2" xfId="1661" xr:uid="{0CF1B9F3-8E30-43BA-BF14-6A974E61C1B3}"/>
    <cellStyle name="Normal 5 3 5 3 3" xfId="1237" xr:uid="{6B0152CC-4918-436E-893A-096304A28587}"/>
    <cellStyle name="Normal 5 3 5 4" xfId="601" xr:uid="{D2EA7B48-A736-4C12-81F4-25236D1B8DA9}"/>
    <cellStyle name="Normal 5 3 5 4 2" xfId="1449" xr:uid="{917D7CCD-B197-4FA7-B684-810C029175BA}"/>
    <cellStyle name="Normal 5 3 5 5" xfId="1025" xr:uid="{E18721A4-1966-45C9-8933-2433DD0614F5}"/>
    <cellStyle name="Normal 5 3 6" xfId="231" xr:uid="{00000000-0005-0000-0000-0000A3010000}"/>
    <cellStyle name="Normal 5 3 6 2" xfId="445" xr:uid="{00000000-0005-0000-0000-0000A4010000}"/>
    <cellStyle name="Normal 5 3 6 2 2" xfId="869" xr:uid="{B8E71F6F-5EBB-424A-B33F-F828A4B5A325}"/>
    <cellStyle name="Normal 5 3 6 2 2 2" xfId="1717" xr:uid="{755CC37F-BE0A-4BB0-992A-A9F4BF19781F}"/>
    <cellStyle name="Normal 5 3 6 2 3" xfId="1293" xr:uid="{BD9CF40E-CD9E-4D77-87EA-AA54DAA98ABF}"/>
    <cellStyle name="Normal 5 3 6 3" xfId="657" xr:uid="{B4B3900D-3146-4451-809C-74D4D1623211}"/>
    <cellStyle name="Normal 5 3 6 3 2" xfId="1505" xr:uid="{A4C4302B-0203-4A03-8B35-83ADEB09C6D1}"/>
    <cellStyle name="Normal 5 3 6 4" xfId="1081" xr:uid="{ED145825-03D8-4657-8E08-CF4FA41EEF5A}"/>
    <cellStyle name="Normal 5 3 7" xfId="339" xr:uid="{00000000-0005-0000-0000-0000A5010000}"/>
    <cellStyle name="Normal 5 3 7 2" xfId="763" xr:uid="{76289204-D522-47E8-A28A-8D30CAABA4AD}"/>
    <cellStyle name="Normal 5 3 7 2 2" xfId="1611" xr:uid="{9A09C1C6-5248-4A7D-A978-61B7A1403B97}"/>
    <cellStyle name="Normal 5 3 7 3" xfId="1187" xr:uid="{9E78E1AA-3857-4AC4-8741-7AF3A8895157}"/>
    <cellStyle name="Normal 5 3 8" xfId="551" xr:uid="{4182B2EC-BE02-451C-8264-D1E81A1C5DDA}"/>
    <cellStyle name="Normal 5 3 8 2" xfId="1399" xr:uid="{43A928A8-3FDE-4B31-8467-B3BB4DFDD2DF}"/>
    <cellStyle name="Normal 5 3 9" xfId="975" xr:uid="{17155E92-C8E3-4FB2-AF58-390D9A1FEF98}"/>
    <cellStyle name="Normal 6" xfId="106" xr:uid="{00000000-0005-0000-0000-0000A6010000}"/>
    <cellStyle name="Normal 6 2" xfId="107" xr:uid="{00000000-0005-0000-0000-0000A7010000}"/>
    <cellStyle name="Normal 6 2 2" xfId="108" xr:uid="{00000000-0005-0000-0000-0000A8010000}"/>
    <cellStyle name="Normal 6 2 2 2" xfId="109" xr:uid="{00000000-0005-0000-0000-0000A9010000}"/>
    <cellStyle name="Normal 6 2 2 2 2" xfId="171" xr:uid="{00000000-0005-0000-0000-0000AA010000}"/>
    <cellStyle name="Normal 6 2 2 2 2 2" xfId="289" xr:uid="{00000000-0005-0000-0000-0000AB010000}"/>
    <cellStyle name="Normal 6 2 2 2 2 2 2" xfId="502" xr:uid="{00000000-0005-0000-0000-0000AC010000}"/>
    <cellStyle name="Normal 6 2 2 2 2 2 2 2" xfId="926" xr:uid="{688C782D-063E-4409-A059-CC33B47E2A35}"/>
    <cellStyle name="Normal 6 2 2 2 2 2 2 2 2" xfId="1774" xr:uid="{E9F050AB-F3CA-40BB-ACAE-8A4148B301BD}"/>
    <cellStyle name="Normal 6 2 2 2 2 2 2 3" xfId="1350" xr:uid="{27B1EB47-CBE5-47D7-AB77-671670C743E1}"/>
    <cellStyle name="Normal 6 2 2 2 2 2 3" xfId="714" xr:uid="{42D5D424-95B0-4CB7-817C-AA04EB95919E}"/>
    <cellStyle name="Normal 6 2 2 2 2 2 3 2" xfId="1562" xr:uid="{680FB6B0-EF8D-4519-92F7-A79D6FADA9C4}"/>
    <cellStyle name="Normal 6 2 2 2 2 2 4" xfId="1138" xr:uid="{FF4A6C32-7531-4F7D-AA2C-BB510444F3B8}"/>
    <cellStyle name="Normal 6 2 2 2 2 3" xfId="396" xr:uid="{00000000-0005-0000-0000-0000AD010000}"/>
    <cellStyle name="Normal 6 2 2 2 2 3 2" xfId="820" xr:uid="{9292C0CB-3F4C-40D2-887A-F80606094D3F}"/>
    <cellStyle name="Normal 6 2 2 2 2 3 2 2" xfId="1668" xr:uid="{9C48FADB-0193-49C9-9BDB-0FF352799830}"/>
    <cellStyle name="Normal 6 2 2 2 2 3 3" xfId="1244" xr:uid="{9482C99B-4D3A-43CF-BB15-BF5C6660A6C6}"/>
    <cellStyle name="Normal 6 2 2 2 2 4" xfId="608" xr:uid="{A1A2BCB2-16C4-42A2-B97B-887491FC142F}"/>
    <cellStyle name="Normal 6 2 2 2 2 4 2" xfId="1456" xr:uid="{6560510E-0E45-4F8C-B60D-6C504B20FA1C}"/>
    <cellStyle name="Normal 6 2 2 2 2 5" xfId="1032" xr:uid="{F0542E77-1619-4085-AB94-C2FD52F218F2}"/>
    <cellStyle name="Normal 6 2 2 2 3" xfId="238" xr:uid="{00000000-0005-0000-0000-0000AE010000}"/>
    <cellStyle name="Normal 6 2 2 2 3 2" xfId="452" xr:uid="{00000000-0005-0000-0000-0000AF010000}"/>
    <cellStyle name="Normal 6 2 2 2 3 2 2" xfId="876" xr:uid="{75FE77FD-B851-4664-B101-56E50A1E9713}"/>
    <cellStyle name="Normal 6 2 2 2 3 2 2 2" xfId="1724" xr:uid="{16C343DD-5E74-4CC2-B0F0-CCBFAC90FD1D}"/>
    <cellStyle name="Normal 6 2 2 2 3 2 3" xfId="1300" xr:uid="{444B1C37-89A9-412E-892B-813170D958E9}"/>
    <cellStyle name="Normal 6 2 2 2 3 3" xfId="664" xr:uid="{AE3A30EB-CFA6-4204-BDB7-E995657E5661}"/>
    <cellStyle name="Normal 6 2 2 2 3 3 2" xfId="1512" xr:uid="{791915CD-7D96-48DF-804E-DB9A903FA15F}"/>
    <cellStyle name="Normal 6 2 2 2 3 4" xfId="1088" xr:uid="{600921BA-FB23-4A9F-AAC4-7A971CE911E9}"/>
    <cellStyle name="Normal 6 2 2 2 4" xfId="346" xr:uid="{00000000-0005-0000-0000-0000B0010000}"/>
    <cellStyle name="Normal 6 2 2 2 4 2" xfId="770" xr:uid="{C72EC403-5F74-4484-88F7-8E4C9828A5E8}"/>
    <cellStyle name="Normal 6 2 2 2 4 2 2" xfId="1618" xr:uid="{2E82DDF8-4CD5-46A2-852D-A272F4507AA0}"/>
    <cellStyle name="Normal 6 2 2 2 4 3" xfId="1194" xr:uid="{DB099B47-6E3B-4A1E-BDCF-55BA3581C34E}"/>
    <cellStyle name="Normal 6 2 2 2 5" xfId="558" xr:uid="{3F63B756-30CB-485F-AEEF-8BB4FEE5A984}"/>
    <cellStyle name="Normal 6 2 2 2 5 2" xfId="1406" xr:uid="{EF133FE4-1FB4-4FE7-B3B0-D129D25159FA}"/>
    <cellStyle name="Normal 6 2 2 2 6" xfId="982" xr:uid="{4098B0FE-AA68-4E4F-85D7-4A2D3D28304F}"/>
    <cellStyle name="Normal 6 2 2 3" xfId="170" xr:uid="{00000000-0005-0000-0000-0000B1010000}"/>
    <cellStyle name="Normal 6 2 2 3 2" xfId="288" xr:uid="{00000000-0005-0000-0000-0000B2010000}"/>
    <cellStyle name="Normal 6 2 2 3 2 2" xfId="501" xr:uid="{00000000-0005-0000-0000-0000B3010000}"/>
    <cellStyle name="Normal 6 2 2 3 2 2 2" xfId="925" xr:uid="{89B490DD-CCCF-42C1-B846-AD7CEA3E1070}"/>
    <cellStyle name="Normal 6 2 2 3 2 2 2 2" xfId="1773" xr:uid="{97F86EE8-515C-4A17-9FBA-81D58AE1E45A}"/>
    <cellStyle name="Normal 6 2 2 3 2 2 3" xfId="1349" xr:uid="{E4BAC596-FB82-4B70-B135-9F1FAB98D29D}"/>
    <cellStyle name="Normal 6 2 2 3 2 3" xfId="713" xr:uid="{79A1240C-2430-4CCC-8920-F84C8E61D994}"/>
    <cellStyle name="Normal 6 2 2 3 2 3 2" xfId="1561" xr:uid="{59031B3A-74FD-4D49-9194-97E23DF35087}"/>
    <cellStyle name="Normal 6 2 2 3 2 4" xfId="1137" xr:uid="{57042554-19F4-4637-97AD-F528A39618CE}"/>
    <cellStyle name="Normal 6 2 2 3 3" xfId="395" xr:uid="{00000000-0005-0000-0000-0000B4010000}"/>
    <cellStyle name="Normal 6 2 2 3 3 2" xfId="819" xr:uid="{5EF80675-B16C-4189-8BA1-A501929AE54B}"/>
    <cellStyle name="Normal 6 2 2 3 3 2 2" xfId="1667" xr:uid="{7D2A469E-CF05-456C-96BB-7DBDF3D7A486}"/>
    <cellStyle name="Normal 6 2 2 3 3 3" xfId="1243" xr:uid="{90823169-C889-4BB1-B13C-C5EC96913202}"/>
    <cellStyle name="Normal 6 2 2 3 4" xfId="607" xr:uid="{E0B9B64E-DADC-4C45-B9FC-93C63CE60F96}"/>
    <cellStyle name="Normal 6 2 2 3 4 2" xfId="1455" xr:uid="{A48BDD49-53F0-45A3-AF49-AAFE701A9211}"/>
    <cellStyle name="Normal 6 2 2 3 5" xfId="1031" xr:uid="{EF6048E9-B5F3-47AF-9640-DEF2F2BD4E96}"/>
    <cellStyle name="Normal 6 2 2 4" xfId="237" xr:uid="{00000000-0005-0000-0000-0000B5010000}"/>
    <cellStyle name="Normal 6 2 2 4 2" xfId="451" xr:uid="{00000000-0005-0000-0000-0000B6010000}"/>
    <cellStyle name="Normal 6 2 2 4 2 2" xfId="875" xr:uid="{E26A40D2-A4AF-4601-B173-7342BDF5F37A}"/>
    <cellStyle name="Normal 6 2 2 4 2 2 2" xfId="1723" xr:uid="{994ECCED-1468-46BA-BF5C-25B40C393287}"/>
    <cellStyle name="Normal 6 2 2 4 2 3" xfId="1299" xr:uid="{42F305EC-8712-4DAA-A1EE-C18A2D3A0851}"/>
    <cellStyle name="Normal 6 2 2 4 3" xfId="663" xr:uid="{CAF0ADA4-2038-4C17-BFF1-4BB9CE78BFDB}"/>
    <cellStyle name="Normal 6 2 2 4 3 2" xfId="1511" xr:uid="{5BCFCC6E-4C1E-49C6-AEA1-703E01D50F92}"/>
    <cellStyle name="Normal 6 2 2 4 4" xfId="1087" xr:uid="{40031CCF-A16E-4910-AA2E-288F2C527BC2}"/>
    <cellStyle name="Normal 6 2 2 5" xfId="345" xr:uid="{00000000-0005-0000-0000-0000B7010000}"/>
    <cellStyle name="Normal 6 2 2 5 2" xfId="769" xr:uid="{FB00671E-21EB-45B7-A9EA-87BF3E9E5529}"/>
    <cellStyle name="Normal 6 2 2 5 2 2" xfId="1617" xr:uid="{A7C6A6CC-07FA-4926-9935-071186C73827}"/>
    <cellStyle name="Normal 6 2 2 5 3" xfId="1193" xr:uid="{0B811BCD-17ED-4826-A614-4B2D1D291D7F}"/>
    <cellStyle name="Normal 6 2 2 6" xfId="557" xr:uid="{27FD827F-1EB2-4B16-B53D-BC9414F297FB}"/>
    <cellStyle name="Normal 6 2 2 6 2" xfId="1405" xr:uid="{BE9338F0-DBD3-4BF8-94E0-77FDF4C1687D}"/>
    <cellStyle name="Normal 6 2 2 7" xfId="981" xr:uid="{ED32E8ED-A4E3-443F-8D53-CF8FBCFB3FE9}"/>
    <cellStyle name="Normal 6 2 3" xfId="110" xr:uid="{00000000-0005-0000-0000-0000B8010000}"/>
    <cellStyle name="Normal 6 2 3 2" xfId="172" xr:uid="{00000000-0005-0000-0000-0000B9010000}"/>
    <cellStyle name="Normal 6 2 3 2 2" xfId="290" xr:uid="{00000000-0005-0000-0000-0000BA010000}"/>
    <cellStyle name="Normal 6 2 3 2 2 2" xfId="503" xr:uid="{00000000-0005-0000-0000-0000BB010000}"/>
    <cellStyle name="Normal 6 2 3 2 2 2 2" xfId="927" xr:uid="{E84C42A5-BDFB-4A33-9F8D-B21F1CA1E6BA}"/>
    <cellStyle name="Normal 6 2 3 2 2 2 2 2" xfId="1775" xr:uid="{65419621-C610-496B-9D98-2FF1FFD67AAF}"/>
    <cellStyle name="Normal 6 2 3 2 2 2 3" xfId="1351" xr:uid="{17188FFD-B47C-471B-914D-E1F7BF2FFBF9}"/>
    <cellStyle name="Normal 6 2 3 2 2 3" xfId="715" xr:uid="{58A48E7D-3F70-48B3-B8D6-35CD4A1F6D66}"/>
    <cellStyle name="Normal 6 2 3 2 2 3 2" xfId="1563" xr:uid="{883F5E1E-5C32-4E4E-BE03-5F525A124837}"/>
    <cellStyle name="Normal 6 2 3 2 2 4" xfId="1139" xr:uid="{AC504FE3-6211-4DDE-A214-E7103D557853}"/>
    <cellStyle name="Normal 6 2 3 2 3" xfId="397" xr:uid="{00000000-0005-0000-0000-0000BC010000}"/>
    <cellStyle name="Normal 6 2 3 2 3 2" xfId="821" xr:uid="{1D792B68-D04F-4E30-B852-D589DD1E49D5}"/>
    <cellStyle name="Normal 6 2 3 2 3 2 2" xfId="1669" xr:uid="{9A492185-9A72-457E-AA51-B73C95088FD4}"/>
    <cellStyle name="Normal 6 2 3 2 3 3" xfId="1245" xr:uid="{E5DB6220-DDEC-4AD7-AEF4-990BF58D34EE}"/>
    <cellStyle name="Normal 6 2 3 2 4" xfId="609" xr:uid="{40B0B46F-4311-467D-ACF8-BA37E0F1CB30}"/>
    <cellStyle name="Normal 6 2 3 2 4 2" xfId="1457" xr:uid="{C03F0996-AD08-4F6F-B315-B9AE80927C1F}"/>
    <cellStyle name="Normal 6 2 3 2 5" xfId="1033" xr:uid="{8195228A-FF15-4C96-A72C-AADF084E47A1}"/>
    <cellStyle name="Normal 6 2 3 3" xfId="239" xr:uid="{00000000-0005-0000-0000-0000BD010000}"/>
    <cellStyle name="Normal 6 2 3 3 2" xfId="453" xr:uid="{00000000-0005-0000-0000-0000BE010000}"/>
    <cellStyle name="Normal 6 2 3 3 2 2" xfId="877" xr:uid="{A95AA679-9C9A-4BB7-BA54-378995BC2803}"/>
    <cellStyle name="Normal 6 2 3 3 2 2 2" xfId="1725" xr:uid="{D278DC4D-5366-403C-83F3-D0CD28EEB3AB}"/>
    <cellStyle name="Normal 6 2 3 3 2 3" xfId="1301" xr:uid="{7FF5304E-14B0-4C24-A364-65D26359202D}"/>
    <cellStyle name="Normal 6 2 3 3 3" xfId="665" xr:uid="{C519695E-AE13-44DB-8880-4596DD29D0F1}"/>
    <cellStyle name="Normal 6 2 3 3 3 2" xfId="1513" xr:uid="{A0F76EAC-C264-4B4B-B43D-D4C73D615D96}"/>
    <cellStyle name="Normal 6 2 3 3 4" xfId="1089" xr:uid="{E41B86C4-B3B3-4161-8C34-0857A5F32647}"/>
    <cellStyle name="Normal 6 2 3 4" xfId="347" xr:uid="{00000000-0005-0000-0000-0000BF010000}"/>
    <cellStyle name="Normal 6 2 3 4 2" xfId="771" xr:uid="{B1BF8F1B-7B52-4157-95F5-5565EF856047}"/>
    <cellStyle name="Normal 6 2 3 4 2 2" xfId="1619" xr:uid="{E70B8D47-C0FB-4308-ABE4-4C705AD32931}"/>
    <cellStyle name="Normal 6 2 3 4 3" xfId="1195" xr:uid="{9CA21CF8-5CAB-4D62-AD36-4475FBB0FA4C}"/>
    <cellStyle name="Normal 6 2 3 5" xfId="559" xr:uid="{15AA4C32-2B45-4DA6-84B4-577BF01B4CB9}"/>
    <cellStyle name="Normal 6 2 3 5 2" xfId="1407" xr:uid="{C7FBF648-B760-4196-9C85-A0B1D1422628}"/>
    <cellStyle name="Normal 6 2 3 6" xfId="983" xr:uid="{2E3A91B9-7E04-48E1-8FD7-85D44B73D720}"/>
    <cellStyle name="Normal 6 2 4" xfId="111" xr:uid="{00000000-0005-0000-0000-0000C0010000}"/>
    <cellStyle name="Normal 6 2 4 2" xfId="173" xr:uid="{00000000-0005-0000-0000-0000C1010000}"/>
    <cellStyle name="Normal 6 2 4 2 2" xfId="291" xr:uid="{00000000-0005-0000-0000-0000C2010000}"/>
    <cellStyle name="Normal 6 2 4 2 2 2" xfId="504" xr:uid="{00000000-0005-0000-0000-0000C3010000}"/>
    <cellStyle name="Normal 6 2 4 2 2 2 2" xfId="928" xr:uid="{FF633367-5F26-4052-862B-9FADC1C30D9D}"/>
    <cellStyle name="Normal 6 2 4 2 2 2 2 2" xfId="1776" xr:uid="{47F42573-897D-4DDB-A2A8-F3DF9D10C596}"/>
    <cellStyle name="Normal 6 2 4 2 2 2 3" xfId="1352" xr:uid="{D6D5537D-0FCB-44FA-84A0-162D8D5F0F62}"/>
    <cellStyle name="Normal 6 2 4 2 2 3" xfId="716" xr:uid="{9587738E-3478-49E3-82A5-D91C4D4BD70D}"/>
    <cellStyle name="Normal 6 2 4 2 2 3 2" xfId="1564" xr:uid="{A8201378-9539-4D27-9BF3-F683FA86C47A}"/>
    <cellStyle name="Normal 6 2 4 2 2 4" xfId="1140" xr:uid="{8C4EC65E-00C5-4FDD-941C-E9F5A4BF7C51}"/>
    <cellStyle name="Normal 6 2 4 2 3" xfId="398" xr:uid="{00000000-0005-0000-0000-0000C4010000}"/>
    <cellStyle name="Normal 6 2 4 2 3 2" xfId="822" xr:uid="{5B029A0B-7F45-42A9-B6AC-5019D750BEBE}"/>
    <cellStyle name="Normal 6 2 4 2 3 2 2" xfId="1670" xr:uid="{CD847847-84FF-479B-BAE7-82BFB738063A}"/>
    <cellStyle name="Normal 6 2 4 2 3 3" xfId="1246" xr:uid="{B787DB85-16B0-4A39-92DE-232DD350CB99}"/>
    <cellStyle name="Normal 6 2 4 2 4" xfId="610" xr:uid="{0798F3D1-540F-4503-BAEB-42D4B395942A}"/>
    <cellStyle name="Normal 6 2 4 2 4 2" xfId="1458" xr:uid="{DD1FA6CD-FADD-4A6D-9B11-CD98BE2EC43E}"/>
    <cellStyle name="Normal 6 2 4 2 5" xfId="1034" xr:uid="{6F4909C8-CE1C-42C3-A6D4-63C5A52744B4}"/>
    <cellStyle name="Normal 6 2 4 3" xfId="240" xr:uid="{00000000-0005-0000-0000-0000C5010000}"/>
    <cellStyle name="Normal 6 2 4 3 2" xfId="454" xr:uid="{00000000-0005-0000-0000-0000C6010000}"/>
    <cellStyle name="Normal 6 2 4 3 2 2" xfId="878" xr:uid="{E314D9D4-6774-44AB-8423-CC9A743649E6}"/>
    <cellStyle name="Normal 6 2 4 3 2 2 2" xfId="1726" xr:uid="{91885643-DBEE-4011-8569-E864537D862A}"/>
    <cellStyle name="Normal 6 2 4 3 2 3" xfId="1302" xr:uid="{D07797B8-3110-4E39-A134-96A5D3D436C3}"/>
    <cellStyle name="Normal 6 2 4 3 3" xfId="666" xr:uid="{B483D792-7ADE-4F8E-95B0-A85E63A65027}"/>
    <cellStyle name="Normal 6 2 4 3 3 2" xfId="1514" xr:uid="{C470C0BB-86EE-4777-8F20-5B338D4E3A49}"/>
    <cellStyle name="Normal 6 2 4 3 4" xfId="1090" xr:uid="{73044FFC-21A7-412E-A40D-3ADCE68ECCD6}"/>
    <cellStyle name="Normal 6 2 4 4" xfId="348" xr:uid="{00000000-0005-0000-0000-0000C7010000}"/>
    <cellStyle name="Normal 6 2 4 4 2" xfId="772" xr:uid="{E9143D5A-2E32-491E-98E0-2EB6FCAA9D85}"/>
    <cellStyle name="Normal 6 2 4 4 2 2" xfId="1620" xr:uid="{8B262BAC-6A7F-411F-A6DA-D6CEF704DC14}"/>
    <cellStyle name="Normal 6 2 4 4 3" xfId="1196" xr:uid="{DE22F8EC-8ECD-4AFE-B611-8F9B6880FBAE}"/>
    <cellStyle name="Normal 6 2 4 5" xfId="560" xr:uid="{3E8C80F1-1AA2-41E0-BA65-1CE9D8EC02F6}"/>
    <cellStyle name="Normal 6 2 4 5 2" xfId="1408" xr:uid="{EF9DA103-7B3E-40AF-8586-527D08A4B377}"/>
    <cellStyle name="Normal 6 2 4 6" xfId="984" xr:uid="{B822BD16-F8EE-476E-B114-7D05A9C62FE9}"/>
    <cellStyle name="Normal 6 2 5" xfId="169" xr:uid="{00000000-0005-0000-0000-0000C8010000}"/>
    <cellStyle name="Normal 6 2 5 2" xfId="287" xr:uid="{00000000-0005-0000-0000-0000C9010000}"/>
    <cellStyle name="Normal 6 2 5 2 2" xfId="500" xr:uid="{00000000-0005-0000-0000-0000CA010000}"/>
    <cellStyle name="Normal 6 2 5 2 2 2" xfId="924" xr:uid="{72B66945-ED87-416A-A749-45F4D54EBE8F}"/>
    <cellStyle name="Normal 6 2 5 2 2 2 2" xfId="1772" xr:uid="{BE086AF9-3D38-40F6-80F7-479D53E2C6ED}"/>
    <cellStyle name="Normal 6 2 5 2 2 3" xfId="1348" xr:uid="{E160E62C-5EB4-4DEB-8B96-FF39F9BC91BF}"/>
    <cellStyle name="Normal 6 2 5 2 3" xfId="712" xr:uid="{7BCAD2D1-36B7-49EE-A049-A0EEADC582E1}"/>
    <cellStyle name="Normal 6 2 5 2 3 2" xfId="1560" xr:uid="{E99781B3-6505-44D7-94DB-5725328A273A}"/>
    <cellStyle name="Normal 6 2 5 2 4" xfId="1136" xr:uid="{63CF2DC4-8C34-4099-BE91-5053BBC1EE9E}"/>
    <cellStyle name="Normal 6 2 5 3" xfId="394" xr:uid="{00000000-0005-0000-0000-0000CB010000}"/>
    <cellStyle name="Normal 6 2 5 3 2" xfId="818" xr:uid="{D5B6DBD2-B5B7-4F9D-B0E7-1F8C86EC6EDB}"/>
    <cellStyle name="Normal 6 2 5 3 2 2" xfId="1666" xr:uid="{4C815358-B522-4972-84A7-025131B20D11}"/>
    <cellStyle name="Normal 6 2 5 3 3" xfId="1242" xr:uid="{07F774A8-DC55-48AB-9E90-3CB1F1765D8D}"/>
    <cellStyle name="Normal 6 2 5 4" xfId="606" xr:uid="{66DF8E44-CFEC-4810-BFC3-A633A45E7090}"/>
    <cellStyle name="Normal 6 2 5 4 2" xfId="1454" xr:uid="{0377EEFA-0286-4867-813C-522D9D53112A}"/>
    <cellStyle name="Normal 6 2 5 5" xfId="1030" xr:uid="{97E1266D-3AB2-4C84-A8BD-268A83850223}"/>
    <cellStyle name="Normal 6 2 6" xfId="236" xr:uid="{00000000-0005-0000-0000-0000CC010000}"/>
    <cellStyle name="Normal 6 2 6 2" xfId="450" xr:uid="{00000000-0005-0000-0000-0000CD010000}"/>
    <cellStyle name="Normal 6 2 6 2 2" xfId="874" xr:uid="{BA647776-EF6D-4CED-888B-5B357778B315}"/>
    <cellStyle name="Normal 6 2 6 2 2 2" xfId="1722" xr:uid="{80A26D6E-0DD9-4127-888E-1F9C041904AD}"/>
    <cellStyle name="Normal 6 2 6 2 3" xfId="1298" xr:uid="{6680616C-BC8F-4499-BFD0-237CD81561B7}"/>
    <cellStyle name="Normal 6 2 6 3" xfId="662" xr:uid="{87F32DBB-211D-475A-B3B6-EE3E5D835AAC}"/>
    <cellStyle name="Normal 6 2 6 3 2" xfId="1510" xr:uid="{6650C7B6-1C09-45D5-BF2E-87A00A66EC8E}"/>
    <cellStyle name="Normal 6 2 6 4" xfId="1086" xr:uid="{A1FD2D6A-AD02-4433-87C1-F03A3F6E4999}"/>
    <cellStyle name="Normal 6 2 7" xfId="344" xr:uid="{00000000-0005-0000-0000-0000CE010000}"/>
    <cellStyle name="Normal 6 2 7 2" xfId="768" xr:uid="{88DA5FED-DD0E-441A-8030-1490E6F98737}"/>
    <cellStyle name="Normal 6 2 7 2 2" xfId="1616" xr:uid="{33AF90BB-118D-4B2B-935A-53C823227F1C}"/>
    <cellStyle name="Normal 6 2 7 3" xfId="1192" xr:uid="{4C24FBA4-043C-44A3-B28E-091F74F69793}"/>
    <cellStyle name="Normal 6 2 8" xfId="556" xr:uid="{D0DCE69B-F050-45A4-B463-3BF80FF12256}"/>
    <cellStyle name="Normal 6 2 8 2" xfId="1404" xr:uid="{309F24B4-9343-41B2-B5D1-495202CD30D8}"/>
    <cellStyle name="Normal 6 2 9" xfId="980" xr:uid="{02117CC7-352D-4E5C-BBEC-E13EEB0D56CE}"/>
    <cellStyle name="Normal 6 3" xfId="112" xr:uid="{00000000-0005-0000-0000-0000CF010000}"/>
    <cellStyle name="Normal 6 3 2" xfId="113" xr:uid="{00000000-0005-0000-0000-0000D0010000}"/>
    <cellStyle name="Normal 6 3 2 2" xfId="114" xr:uid="{00000000-0005-0000-0000-0000D1010000}"/>
    <cellStyle name="Normal 6 3 2 2 2" xfId="176" xr:uid="{00000000-0005-0000-0000-0000D2010000}"/>
    <cellStyle name="Normal 6 3 2 2 2 2" xfId="294" xr:uid="{00000000-0005-0000-0000-0000D3010000}"/>
    <cellStyle name="Normal 6 3 2 2 2 2 2" xfId="507" xr:uid="{00000000-0005-0000-0000-0000D4010000}"/>
    <cellStyle name="Normal 6 3 2 2 2 2 2 2" xfId="931" xr:uid="{A8F7A173-DC1B-4363-8795-3C9262B8C1DF}"/>
    <cellStyle name="Normal 6 3 2 2 2 2 2 2 2" xfId="1779" xr:uid="{792E2F3D-C356-4A6E-AF97-30B17656A412}"/>
    <cellStyle name="Normal 6 3 2 2 2 2 2 3" xfId="1355" xr:uid="{119044F7-90AF-4E3B-B6A7-AB96D2D2B38C}"/>
    <cellStyle name="Normal 6 3 2 2 2 2 3" xfId="719" xr:uid="{A9F1DF62-005F-43EF-B7F3-2B487536E881}"/>
    <cellStyle name="Normal 6 3 2 2 2 2 3 2" xfId="1567" xr:uid="{C3027C3C-9084-4659-8B94-FCC949A3DA7A}"/>
    <cellStyle name="Normal 6 3 2 2 2 2 4" xfId="1143" xr:uid="{1F0BCA29-923F-4119-9012-FC5948F06836}"/>
    <cellStyle name="Normal 6 3 2 2 2 3" xfId="401" xr:uid="{00000000-0005-0000-0000-0000D5010000}"/>
    <cellStyle name="Normal 6 3 2 2 2 3 2" xfId="825" xr:uid="{B9FE80BE-B306-47B8-B055-6020A2421174}"/>
    <cellStyle name="Normal 6 3 2 2 2 3 2 2" xfId="1673" xr:uid="{ECF4CF0B-3B15-4569-B8F6-E51EE87FBBD4}"/>
    <cellStyle name="Normal 6 3 2 2 2 3 3" xfId="1249" xr:uid="{197C93D3-DFAB-4EAD-AABC-D99F0DF3B9FB}"/>
    <cellStyle name="Normal 6 3 2 2 2 4" xfId="613" xr:uid="{46C064EE-592F-4F16-8639-104C1CEC734D}"/>
    <cellStyle name="Normal 6 3 2 2 2 4 2" xfId="1461" xr:uid="{84EE2470-52F5-4D19-8335-593FA61B552B}"/>
    <cellStyle name="Normal 6 3 2 2 2 5" xfId="1037" xr:uid="{DB64F90E-8FB1-4845-99AB-996CA0B8C476}"/>
    <cellStyle name="Normal 6 3 2 2 3" xfId="243" xr:uid="{00000000-0005-0000-0000-0000D6010000}"/>
    <cellStyle name="Normal 6 3 2 2 3 2" xfId="457" xr:uid="{00000000-0005-0000-0000-0000D7010000}"/>
    <cellStyle name="Normal 6 3 2 2 3 2 2" xfId="881" xr:uid="{886389FC-F28C-4DCD-BF42-CF72AF355348}"/>
    <cellStyle name="Normal 6 3 2 2 3 2 2 2" xfId="1729" xr:uid="{3F03A62D-915E-4316-B15C-25E7787C44F1}"/>
    <cellStyle name="Normal 6 3 2 2 3 2 3" xfId="1305" xr:uid="{4CA96DDE-6CA4-4C85-A9F3-5FA3235FCDA5}"/>
    <cellStyle name="Normal 6 3 2 2 3 3" xfId="669" xr:uid="{4CDD0B40-2085-49E4-924D-536A057AF9CF}"/>
    <cellStyle name="Normal 6 3 2 2 3 3 2" xfId="1517" xr:uid="{681241F4-4A7F-4EAB-B6C2-8551CF50729F}"/>
    <cellStyle name="Normal 6 3 2 2 3 4" xfId="1093" xr:uid="{359E7E24-4ABD-4E86-AC49-3139E6497E10}"/>
    <cellStyle name="Normal 6 3 2 2 4" xfId="351" xr:uid="{00000000-0005-0000-0000-0000D8010000}"/>
    <cellStyle name="Normal 6 3 2 2 4 2" xfId="775" xr:uid="{8AFD858F-E79D-47D3-B197-99702C5E5819}"/>
    <cellStyle name="Normal 6 3 2 2 4 2 2" xfId="1623" xr:uid="{12C5EBE3-5AE4-4C6F-8241-043D71BED6BD}"/>
    <cellStyle name="Normal 6 3 2 2 4 3" xfId="1199" xr:uid="{CB0A1B21-B7D0-4331-97EE-D300113C0DD4}"/>
    <cellStyle name="Normal 6 3 2 2 5" xfId="563" xr:uid="{B6321E6B-C6EC-4107-A61D-35AF84443C56}"/>
    <cellStyle name="Normal 6 3 2 2 5 2" xfId="1411" xr:uid="{E309D9DB-07CA-45B2-A1BE-1A06A8754E23}"/>
    <cellStyle name="Normal 6 3 2 2 6" xfId="987" xr:uid="{01E023D6-9213-4FD9-8ED6-809A049E70F9}"/>
    <cellStyle name="Normal 6 3 2 3" xfId="175" xr:uid="{00000000-0005-0000-0000-0000D9010000}"/>
    <cellStyle name="Normal 6 3 2 3 2" xfId="293" xr:uid="{00000000-0005-0000-0000-0000DA010000}"/>
    <cellStyle name="Normal 6 3 2 3 2 2" xfId="506" xr:uid="{00000000-0005-0000-0000-0000DB010000}"/>
    <cellStyle name="Normal 6 3 2 3 2 2 2" xfId="930" xr:uid="{B3E2FD40-413E-492A-A051-438C53141812}"/>
    <cellStyle name="Normal 6 3 2 3 2 2 2 2" xfId="1778" xr:uid="{7434236B-2943-4093-B226-A3EA4DE63032}"/>
    <cellStyle name="Normal 6 3 2 3 2 2 3" xfId="1354" xr:uid="{EF5C2359-5270-450A-A62E-3AC237ADCCF5}"/>
    <cellStyle name="Normal 6 3 2 3 2 3" xfId="718" xr:uid="{5818DBA1-886C-463C-AB80-DB77FBC21DB4}"/>
    <cellStyle name="Normal 6 3 2 3 2 3 2" xfId="1566" xr:uid="{9D345331-66D2-4357-BF3F-E25A8F13BF7E}"/>
    <cellStyle name="Normal 6 3 2 3 2 4" xfId="1142" xr:uid="{127B173D-A36F-4CB5-8298-1A0EADA448D3}"/>
    <cellStyle name="Normal 6 3 2 3 3" xfId="400" xr:uid="{00000000-0005-0000-0000-0000DC010000}"/>
    <cellStyle name="Normal 6 3 2 3 3 2" xfId="824" xr:uid="{1B58D0C1-BCD7-48AD-804C-AB21234A980D}"/>
    <cellStyle name="Normal 6 3 2 3 3 2 2" xfId="1672" xr:uid="{CC8D7DC3-5F61-418E-A432-34E7C815A618}"/>
    <cellStyle name="Normal 6 3 2 3 3 3" xfId="1248" xr:uid="{C17CB036-FFE5-4C65-B9C8-9B16BF1DF70B}"/>
    <cellStyle name="Normal 6 3 2 3 4" xfId="612" xr:uid="{75361F4D-9CE5-40AC-8AE6-25AF239DB2FF}"/>
    <cellStyle name="Normal 6 3 2 3 4 2" xfId="1460" xr:uid="{76513211-8726-4EBF-B03C-DC25570EF09A}"/>
    <cellStyle name="Normal 6 3 2 3 5" xfId="1036" xr:uid="{EEEC083E-F3A3-4D1E-A2F8-79CD8ABED639}"/>
    <cellStyle name="Normal 6 3 2 4" xfId="242" xr:uid="{00000000-0005-0000-0000-0000DD010000}"/>
    <cellStyle name="Normal 6 3 2 4 2" xfId="456" xr:uid="{00000000-0005-0000-0000-0000DE010000}"/>
    <cellStyle name="Normal 6 3 2 4 2 2" xfId="880" xr:uid="{0C2A975C-5090-4D96-BDAE-B49BEEC769F1}"/>
    <cellStyle name="Normal 6 3 2 4 2 2 2" xfId="1728" xr:uid="{A680E393-32B0-43E0-8337-A72DBF5BCAF6}"/>
    <cellStyle name="Normal 6 3 2 4 2 3" xfId="1304" xr:uid="{E02AC689-8C8D-40AD-B2DF-6C807C69948A}"/>
    <cellStyle name="Normal 6 3 2 4 3" xfId="668" xr:uid="{961DDA72-1146-4B64-9BCE-AF879A6AD19F}"/>
    <cellStyle name="Normal 6 3 2 4 3 2" xfId="1516" xr:uid="{56ED6B3A-99E1-4C46-AFAF-BDA2CB06EF0C}"/>
    <cellStyle name="Normal 6 3 2 4 4" xfId="1092" xr:uid="{78788DF3-9ECB-4323-B74A-9CA46CCA7867}"/>
    <cellStyle name="Normal 6 3 2 5" xfId="350" xr:uid="{00000000-0005-0000-0000-0000DF010000}"/>
    <cellStyle name="Normal 6 3 2 5 2" xfId="774" xr:uid="{153FC678-B671-4116-9725-93561B4F513D}"/>
    <cellStyle name="Normal 6 3 2 5 2 2" xfId="1622" xr:uid="{605E5C98-070C-475D-8FB2-0848738EB5F8}"/>
    <cellStyle name="Normal 6 3 2 5 3" xfId="1198" xr:uid="{D9E4F8BE-9887-457A-84D3-253568322CB2}"/>
    <cellStyle name="Normal 6 3 2 6" xfId="562" xr:uid="{8112AE77-B4B5-4C80-AE4A-EBB86B192CD3}"/>
    <cellStyle name="Normal 6 3 2 6 2" xfId="1410" xr:uid="{503221D9-CD08-41E3-B5A6-984DEA794BD5}"/>
    <cellStyle name="Normal 6 3 2 7" xfId="986" xr:uid="{E89A62D5-674E-4B3F-A6F6-779F7E3D40DC}"/>
    <cellStyle name="Normal 6 3 3" xfId="115" xr:uid="{00000000-0005-0000-0000-0000E0010000}"/>
    <cellStyle name="Normal 6 3 3 2" xfId="177" xr:uid="{00000000-0005-0000-0000-0000E1010000}"/>
    <cellStyle name="Normal 6 3 3 2 2" xfId="295" xr:uid="{00000000-0005-0000-0000-0000E2010000}"/>
    <cellStyle name="Normal 6 3 3 2 2 2" xfId="508" xr:uid="{00000000-0005-0000-0000-0000E3010000}"/>
    <cellStyle name="Normal 6 3 3 2 2 2 2" xfId="932" xr:uid="{CE9FEC27-F4D2-4064-A9C9-33B1997B042E}"/>
    <cellStyle name="Normal 6 3 3 2 2 2 2 2" xfId="1780" xr:uid="{B1174F25-CBA3-425E-BA38-2E38EE4A26C5}"/>
    <cellStyle name="Normal 6 3 3 2 2 2 3" xfId="1356" xr:uid="{92414DA2-DE19-42D7-9FAB-7BBE5BEB10C4}"/>
    <cellStyle name="Normal 6 3 3 2 2 3" xfId="720" xr:uid="{907DE43E-3E9F-4CBC-A714-2F5F8FB22C65}"/>
    <cellStyle name="Normal 6 3 3 2 2 3 2" xfId="1568" xr:uid="{6A83A246-5283-4EA2-B3F4-11CA439CACA9}"/>
    <cellStyle name="Normal 6 3 3 2 2 4" xfId="1144" xr:uid="{9A9C73CC-A607-425A-9432-E5BEF8228794}"/>
    <cellStyle name="Normal 6 3 3 2 3" xfId="402" xr:uid="{00000000-0005-0000-0000-0000E4010000}"/>
    <cellStyle name="Normal 6 3 3 2 3 2" xfId="826" xr:uid="{98496AA5-C9FE-4E57-BD18-95AF2D838919}"/>
    <cellStyle name="Normal 6 3 3 2 3 2 2" xfId="1674" xr:uid="{E1E51229-4C20-4F1B-BF65-739711FF3BF7}"/>
    <cellStyle name="Normal 6 3 3 2 3 3" xfId="1250" xr:uid="{844AED4C-3E78-4900-80E0-980C2A898767}"/>
    <cellStyle name="Normal 6 3 3 2 4" xfId="614" xr:uid="{9510B3CB-70EB-4B00-B398-B359230C6BB4}"/>
    <cellStyle name="Normal 6 3 3 2 4 2" xfId="1462" xr:uid="{B96229F7-2EB1-40FA-8DC6-73A36A1CC780}"/>
    <cellStyle name="Normal 6 3 3 2 5" xfId="1038" xr:uid="{127F2045-50B4-4C75-9DE2-9C74C3B72DCA}"/>
    <cellStyle name="Normal 6 3 3 3" xfId="244" xr:uid="{00000000-0005-0000-0000-0000E5010000}"/>
    <cellStyle name="Normal 6 3 3 3 2" xfId="458" xr:uid="{00000000-0005-0000-0000-0000E6010000}"/>
    <cellStyle name="Normal 6 3 3 3 2 2" xfId="882" xr:uid="{449ED1B0-2EA1-4504-BAED-234AB2C4A119}"/>
    <cellStyle name="Normal 6 3 3 3 2 2 2" xfId="1730" xr:uid="{B12F5B99-90E9-4748-B267-3C374391FD4F}"/>
    <cellStyle name="Normal 6 3 3 3 2 3" xfId="1306" xr:uid="{265BEEF4-C4C9-49C3-A043-8EF9FBBA18AE}"/>
    <cellStyle name="Normal 6 3 3 3 3" xfId="670" xr:uid="{63B4A13E-1407-4826-ADB0-238EBF680491}"/>
    <cellStyle name="Normal 6 3 3 3 3 2" xfId="1518" xr:uid="{E02E5FB6-A0BF-4047-9C75-41499FEEB691}"/>
    <cellStyle name="Normal 6 3 3 3 4" xfId="1094" xr:uid="{A3C81123-C592-49F8-9078-B6DEAC64CE8F}"/>
    <cellStyle name="Normal 6 3 3 4" xfId="352" xr:uid="{00000000-0005-0000-0000-0000E7010000}"/>
    <cellStyle name="Normal 6 3 3 4 2" xfId="776" xr:uid="{8B033B0D-C05C-429E-8CB4-65D51F138A2B}"/>
    <cellStyle name="Normal 6 3 3 4 2 2" xfId="1624" xr:uid="{4DA6FCA1-3082-4CE4-B802-69B26D5D2C44}"/>
    <cellStyle name="Normal 6 3 3 4 3" xfId="1200" xr:uid="{DE33B558-2E81-4ABD-B9C2-E3FFD7513F9E}"/>
    <cellStyle name="Normal 6 3 3 5" xfId="564" xr:uid="{7A495E70-741F-485B-81E8-4AB1F34CABD2}"/>
    <cellStyle name="Normal 6 3 3 5 2" xfId="1412" xr:uid="{082D712D-CFE4-4D93-A655-6FE21330D5C2}"/>
    <cellStyle name="Normal 6 3 3 6" xfId="988" xr:uid="{0E621BCF-3166-4CEC-A245-AB86F8D87D97}"/>
    <cellStyle name="Normal 6 3 4" xfId="116" xr:uid="{00000000-0005-0000-0000-0000E8010000}"/>
    <cellStyle name="Normal 6 3 4 2" xfId="178" xr:uid="{00000000-0005-0000-0000-0000E9010000}"/>
    <cellStyle name="Normal 6 3 4 2 2" xfId="296" xr:uid="{00000000-0005-0000-0000-0000EA010000}"/>
    <cellStyle name="Normal 6 3 4 2 2 2" xfId="509" xr:uid="{00000000-0005-0000-0000-0000EB010000}"/>
    <cellStyle name="Normal 6 3 4 2 2 2 2" xfId="933" xr:uid="{3DCABA07-011F-4597-899C-BCDFBDC9671E}"/>
    <cellStyle name="Normal 6 3 4 2 2 2 2 2" xfId="1781" xr:uid="{74BDB799-FCA4-41D1-BF15-9B59FD375CD7}"/>
    <cellStyle name="Normal 6 3 4 2 2 2 3" xfId="1357" xr:uid="{6E92CF92-5470-41FF-AAD4-EDAF00E00496}"/>
    <cellStyle name="Normal 6 3 4 2 2 3" xfId="721" xr:uid="{6B967861-ABD7-4A07-8C07-D5ADA483FD18}"/>
    <cellStyle name="Normal 6 3 4 2 2 3 2" xfId="1569" xr:uid="{75623099-232F-4260-A479-B13FECAA1194}"/>
    <cellStyle name="Normal 6 3 4 2 2 4" xfId="1145" xr:uid="{C95D0345-9136-4DB3-B0E3-EC52D8175B85}"/>
    <cellStyle name="Normal 6 3 4 2 3" xfId="403" xr:uid="{00000000-0005-0000-0000-0000EC010000}"/>
    <cellStyle name="Normal 6 3 4 2 3 2" xfId="827" xr:uid="{7D894F56-C880-419C-80A7-2242C938533C}"/>
    <cellStyle name="Normal 6 3 4 2 3 2 2" xfId="1675" xr:uid="{9E6EE4C0-1C3D-442D-908E-2DC859E140D8}"/>
    <cellStyle name="Normal 6 3 4 2 3 3" xfId="1251" xr:uid="{2482E590-BC40-4C70-9354-79BEC2A4C0DB}"/>
    <cellStyle name="Normal 6 3 4 2 4" xfId="615" xr:uid="{BAEE4912-52C7-4DB7-B39F-4075B2BE5C1A}"/>
    <cellStyle name="Normal 6 3 4 2 4 2" xfId="1463" xr:uid="{2B1F1468-6A7C-4A52-ABEB-04F94BB6D00C}"/>
    <cellStyle name="Normal 6 3 4 2 5" xfId="1039" xr:uid="{4A52749E-182F-4E79-BCFB-B8A2BAD103B7}"/>
    <cellStyle name="Normal 6 3 4 3" xfId="245" xr:uid="{00000000-0005-0000-0000-0000ED010000}"/>
    <cellStyle name="Normal 6 3 4 3 2" xfId="459" xr:uid="{00000000-0005-0000-0000-0000EE010000}"/>
    <cellStyle name="Normal 6 3 4 3 2 2" xfId="883" xr:uid="{1C0F061E-7D18-4094-84F9-6FB67187DA68}"/>
    <cellStyle name="Normal 6 3 4 3 2 2 2" xfId="1731" xr:uid="{526B2D0F-3B2E-4C3F-B3BC-47EBF38DC4E1}"/>
    <cellStyle name="Normal 6 3 4 3 2 3" xfId="1307" xr:uid="{CC82C404-FA82-4C63-BA54-4B682C10C944}"/>
    <cellStyle name="Normal 6 3 4 3 3" xfId="671" xr:uid="{DFC85B45-BF57-406C-A49F-77960FE96AEB}"/>
    <cellStyle name="Normal 6 3 4 3 3 2" xfId="1519" xr:uid="{45AC72DC-FAD5-4F28-92FA-765E7760B6D1}"/>
    <cellStyle name="Normal 6 3 4 3 4" xfId="1095" xr:uid="{861406D5-D91D-4382-BC4C-FEE1B5BB4EE4}"/>
    <cellStyle name="Normal 6 3 4 4" xfId="353" xr:uid="{00000000-0005-0000-0000-0000EF010000}"/>
    <cellStyle name="Normal 6 3 4 4 2" xfId="777" xr:uid="{F1A8A7F6-0880-42B7-A4C8-4A95C7A748B1}"/>
    <cellStyle name="Normal 6 3 4 4 2 2" xfId="1625" xr:uid="{A1DF3976-9AF7-4B9D-8A1A-46F2CAA9BF6A}"/>
    <cellStyle name="Normal 6 3 4 4 3" xfId="1201" xr:uid="{B390937E-8904-4B21-9A62-6465DE86DCB9}"/>
    <cellStyle name="Normal 6 3 4 5" xfId="565" xr:uid="{91CBB990-5171-4EAD-AE03-8FCD3346FA00}"/>
    <cellStyle name="Normal 6 3 4 5 2" xfId="1413" xr:uid="{D4887894-5ED1-48C2-87B7-3D6E3426D5B9}"/>
    <cellStyle name="Normal 6 3 4 6" xfId="989" xr:uid="{D36FAB50-5B67-42F6-8EEA-FDD1A355044D}"/>
    <cellStyle name="Normal 6 3 5" xfId="174" xr:uid="{00000000-0005-0000-0000-0000F0010000}"/>
    <cellStyle name="Normal 6 3 5 2" xfId="292" xr:uid="{00000000-0005-0000-0000-0000F1010000}"/>
    <cellStyle name="Normal 6 3 5 2 2" xfId="505" xr:uid="{00000000-0005-0000-0000-0000F2010000}"/>
    <cellStyle name="Normal 6 3 5 2 2 2" xfId="929" xr:uid="{B40BF219-1A65-408E-84B2-C1CB847FC62B}"/>
    <cellStyle name="Normal 6 3 5 2 2 2 2" xfId="1777" xr:uid="{0E3DC0B6-7031-4A21-8B9E-69D98196674F}"/>
    <cellStyle name="Normal 6 3 5 2 2 3" xfId="1353" xr:uid="{203517B0-C205-4F7D-BC3C-50D787894A85}"/>
    <cellStyle name="Normal 6 3 5 2 3" xfId="717" xr:uid="{E5E9A416-14DD-4CC3-955A-1F7D178616C3}"/>
    <cellStyle name="Normal 6 3 5 2 3 2" xfId="1565" xr:uid="{30D89AC2-9095-4D1A-B0F5-8A2227B73D90}"/>
    <cellStyle name="Normal 6 3 5 2 4" xfId="1141" xr:uid="{A9D62E04-D013-4929-9829-AF19B08DE674}"/>
    <cellStyle name="Normal 6 3 5 3" xfId="399" xr:uid="{00000000-0005-0000-0000-0000F3010000}"/>
    <cellStyle name="Normal 6 3 5 3 2" xfId="823" xr:uid="{95A8E691-D122-48C6-ACA1-C54BF87E6265}"/>
    <cellStyle name="Normal 6 3 5 3 2 2" xfId="1671" xr:uid="{CE6C9E46-D7DC-401F-9D29-40472DC0C1C9}"/>
    <cellStyle name="Normal 6 3 5 3 3" xfId="1247" xr:uid="{811CE346-CB34-498A-A43B-445841002D1F}"/>
    <cellStyle name="Normal 6 3 5 4" xfId="611" xr:uid="{1AE893BB-45F4-4EDF-99A5-307D94E854C6}"/>
    <cellStyle name="Normal 6 3 5 4 2" xfId="1459" xr:uid="{1573E407-0330-4FB5-BB09-DBC9ACF92C2C}"/>
    <cellStyle name="Normal 6 3 5 5" xfId="1035" xr:uid="{D536FA4E-C971-4AF3-9AEE-411DA5325766}"/>
    <cellStyle name="Normal 6 3 6" xfId="241" xr:uid="{00000000-0005-0000-0000-0000F4010000}"/>
    <cellStyle name="Normal 6 3 6 2" xfId="455" xr:uid="{00000000-0005-0000-0000-0000F5010000}"/>
    <cellStyle name="Normal 6 3 6 2 2" xfId="879" xr:uid="{AD48E513-0F87-4511-8236-3F2A1264D66D}"/>
    <cellStyle name="Normal 6 3 6 2 2 2" xfId="1727" xr:uid="{652CD39D-13DA-4EF7-8FEF-1C71212F7627}"/>
    <cellStyle name="Normal 6 3 6 2 3" xfId="1303" xr:uid="{8815DF02-532E-4D40-9CEB-76F5BBF09712}"/>
    <cellStyle name="Normal 6 3 6 3" xfId="667" xr:uid="{DAAFEFCA-5E47-402A-A8AB-3E77837A98D0}"/>
    <cellStyle name="Normal 6 3 6 3 2" xfId="1515" xr:uid="{D08D3206-5BCB-4A6F-BFFE-6E009E185CEF}"/>
    <cellStyle name="Normal 6 3 6 4" xfId="1091" xr:uid="{EE320E65-BD4A-4193-BDD7-8D3F92B56277}"/>
    <cellStyle name="Normal 6 3 7" xfId="349" xr:uid="{00000000-0005-0000-0000-0000F6010000}"/>
    <cellStyle name="Normal 6 3 7 2" xfId="773" xr:uid="{9FAA5E8C-721C-4420-9AD0-DC8A10398773}"/>
    <cellStyle name="Normal 6 3 7 2 2" xfId="1621" xr:uid="{DEB8D9ED-1141-40FE-A38B-4E96BB67FF34}"/>
    <cellStyle name="Normal 6 3 7 3" xfId="1197" xr:uid="{C6A1683D-E8C6-4AC8-8D64-FF70C1DD9986}"/>
    <cellStyle name="Normal 6 3 8" xfId="561" xr:uid="{53CF44A5-32B0-49F2-A9BE-6069C9951E40}"/>
    <cellStyle name="Normal 6 3 8 2" xfId="1409" xr:uid="{8BE65D01-5B1C-42F8-AC7E-A488B5C340EC}"/>
    <cellStyle name="Normal 6 3 9" xfId="985" xr:uid="{ABC4847C-0D96-4429-9209-358EB6A5287A}"/>
    <cellStyle name="Normal 7" xfId="117" xr:uid="{00000000-0005-0000-0000-0000F7010000}"/>
    <cellStyle name="Normal 8" xfId="118" xr:uid="{00000000-0005-0000-0000-0000F8010000}"/>
    <cellStyle name="Normal 8 2" xfId="119" xr:uid="{00000000-0005-0000-0000-0000F9010000}"/>
    <cellStyle name="Note 2" xfId="120" xr:uid="{00000000-0005-0000-0000-0000FA010000}"/>
    <cellStyle name="Note 2 2" xfId="121" xr:uid="{00000000-0005-0000-0000-0000FB010000}"/>
    <cellStyle name="Note 3" xfId="128" xr:uid="{00000000-0005-0000-0000-0000FC010000}"/>
    <cellStyle name="Note 3 2" xfId="246" xr:uid="{00000000-0005-0000-0000-0000FD010000}"/>
    <cellStyle name="Output 2" xfId="122" xr:uid="{00000000-0005-0000-0000-0000FE010000}"/>
    <cellStyle name="Percent" xfId="1789" builtinId="5"/>
    <cellStyle name="Percent 2" xfId="123" xr:uid="{00000000-0005-0000-0000-0000FF010000}"/>
    <cellStyle name="Pivot" xfId="124" xr:uid="{00000000-0005-0000-0000-000000020000}"/>
    <cellStyle name="Title 2" xfId="125" xr:uid="{00000000-0005-0000-0000-000001020000}"/>
    <cellStyle name="Total 2" xfId="126" xr:uid="{00000000-0005-0000-0000-000002020000}"/>
    <cellStyle name="Warning Text 2" xfId="127" xr:uid="{00000000-0005-0000-0000-000003020000}"/>
  </cellStyles>
  <dxfs count="5">
    <dxf>
      <numFmt numFmtId="170" formatCode=";;;"/>
      <fill>
        <patternFill>
          <bgColor theme="0"/>
        </patternFill>
      </fill>
      <border>
        <left/>
        <right/>
        <top/>
        <bottom/>
      </border>
    </dxf>
    <dxf>
      <font>
        <color theme="0" tint="-0.24994659260841701"/>
      </font>
    </dxf>
    <dxf>
      <font>
        <color theme="0" tint="-0.14996795556505021"/>
      </font>
    </dxf>
    <dxf>
      <font>
        <color theme="0"/>
      </font>
    </dxf>
    <dxf>
      <numFmt numFmtId="170" formatCode=";;;"/>
      <fill>
        <patternFill>
          <bgColor theme="0"/>
        </patternFill>
      </fill>
      <border>
        <left/>
        <right/>
        <top/>
        <bottom/>
      </border>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918634</xdr:colOff>
      <xdr:row>0</xdr:row>
      <xdr:rowOff>368300</xdr:rowOff>
    </xdr:from>
    <xdr:to>
      <xdr:col>5</xdr:col>
      <xdr:colOff>2166970</xdr:colOff>
      <xdr:row>0</xdr:row>
      <xdr:rowOff>1100114</xdr:rowOff>
    </xdr:to>
    <xdr:pic>
      <xdr:nvPicPr>
        <xdr:cNvPr id="4" name="Picture 3">
          <a:extLst>
            <a:ext uri="{FF2B5EF4-FFF2-40B4-BE49-F238E27FC236}">
              <a16:creationId xmlns:a16="http://schemas.microsoft.com/office/drawing/2014/main" id="{49BD2E18-9FFC-19A0-A433-932378C363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48134" y="368300"/>
          <a:ext cx="3523753" cy="7318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velers-my.sharepoint.com/DOCUME~1/ChrisD/LOCALS~1/Temp/notesC9812B/Test%20LAW%20201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ravelers-my.sharepoint.com/Uszzaschnas01/apps/Erg1/Acct2009/EPIC%202009/EPIC%202010%20Renewal/Raffles/EPIC%202010%20Renewal%20Submissions/A.G.%20Wassenaar%20EPIC%20-%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ccount"/>
      <sheetName val="LAW-Building Information"/>
      <sheetName val="LAW-Exposure Information"/>
      <sheetName val="RiskBrowser - Earthquake"/>
      <sheetName val="RiskBrowser - Windstorm"/>
      <sheetName val="RiskBrowser"/>
      <sheetName val="LAW-BII Worksheet"/>
      <sheetName val="Risk Engineering Analysis"/>
      <sheetName val="RAP Summary "/>
      <sheetName val="LAW-Risk Grade Information"/>
      <sheetName val="LAW-FAC Worksheet"/>
      <sheetName val="LAW-FAC Submission"/>
      <sheetName val="LAW-Flood Analysis"/>
      <sheetName val="LAW-Wind Analysis"/>
      <sheetName val="LAW-Earthquake Analysis"/>
      <sheetName val="LAW-Tornado Analysis"/>
      <sheetName val="LAW-US Tornado Map"/>
      <sheetName val="Locations"/>
      <sheetName val="SICTables"/>
      <sheetName val="RetentionTables"/>
      <sheetName val="TornadoTables"/>
      <sheetName val="Drop Downs"/>
    </sheetNames>
    <sheetDataSet>
      <sheetData sheetId="0" refreshError="1"/>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itional_Interests"/>
    </sheetNames>
    <sheetDataSet>
      <sheetData sheetId="0" refreshError="1"/>
    </sheetDataSet>
  </externalBook>
</externalLink>
</file>

<file path=xl/theme/theme1.xml><?xml version="1.0" encoding="utf-8"?>
<a:theme xmlns:a="http://schemas.openxmlformats.org/drawingml/2006/main" name="Office Theme 2007 - 2010">
  <a:themeElements>
    <a:clrScheme name="Northfield">
      <a:dk1>
        <a:sysClr val="windowText" lastClr="000000"/>
      </a:dk1>
      <a:lt1>
        <a:srgbClr val="FFFFFF"/>
      </a:lt1>
      <a:dk2>
        <a:srgbClr val="484849"/>
      </a:dk2>
      <a:lt2>
        <a:srgbClr val="ECF7F7"/>
      </a:lt2>
      <a:accent1>
        <a:srgbClr val="F50002"/>
      </a:accent1>
      <a:accent2>
        <a:srgbClr val="ECF7F7"/>
      </a:accent2>
      <a:accent3>
        <a:srgbClr val="484849"/>
      </a:accent3>
      <a:accent4>
        <a:srgbClr val="305565"/>
      </a:accent4>
      <a:accent5>
        <a:srgbClr val="000000"/>
      </a:accent5>
      <a:accent6>
        <a:srgbClr val="82B0C4"/>
      </a:accent6>
      <a:hlink>
        <a:srgbClr val="B3B3B5"/>
      </a:hlink>
      <a:folHlink>
        <a:srgbClr val="82B0C4"/>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2:O59"/>
  <sheetViews>
    <sheetView topLeftCell="A30" zoomScaleNormal="100" workbookViewId="0">
      <selection activeCell="B51" sqref="B51:O58"/>
    </sheetView>
  </sheetViews>
  <sheetFormatPr defaultColWidth="8.81640625" defaultRowHeight="13"/>
  <cols>
    <col min="1" max="1" width="8.453125" customWidth="1"/>
    <col min="2" max="2" width="3.453125" style="1" bestFit="1" customWidth="1"/>
    <col min="3" max="3" width="5.453125" customWidth="1"/>
    <col min="5" max="5" width="15.453125" customWidth="1"/>
    <col min="6" max="6" width="24.1796875" customWidth="1"/>
    <col min="7" max="7" width="12.453125" hidden="1" customWidth="1"/>
    <col min="8" max="8" width="14.81640625" hidden="1" customWidth="1"/>
    <col min="9" max="9" width="8.453125" customWidth="1"/>
    <col min="10" max="10" width="2.81640625" customWidth="1"/>
    <col min="12" max="12" width="10" customWidth="1"/>
    <col min="13" max="13" width="3" customWidth="1"/>
    <col min="14" max="14" width="17.81640625" bestFit="1" customWidth="1"/>
    <col min="15" max="15" width="2.81640625" customWidth="1"/>
  </cols>
  <sheetData>
    <row r="2" spans="1:15">
      <c r="G2" s="28" t="s">
        <v>0</v>
      </c>
      <c r="K2" s="268" t="s">
        <v>1</v>
      </c>
      <c r="L2" s="268"/>
      <c r="N2" s="23" t="s">
        <v>2</v>
      </c>
      <c r="O2" s="28"/>
    </row>
    <row r="3" spans="1:15">
      <c r="G3" s="28" t="s">
        <v>3</v>
      </c>
      <c r="K3" s="268" t="s">
        <v>3</v>
      </c>
      <c r="L3" s="268"/>
      <c r="N3" s="23" t="s">
        <v>3</v>
      </c>
      <c r="O3" s="28"/>
    </row>
    <row r="4" spans="1:15">
      <c r="G4" s="266">
        <v>42369</v>
      </c>
      <c r="H4" s="266"/>
      <c r="K4" s="262">
        <v>44926</v>
      </c>
      <c r="L4" s="262"/>
      <c r="M4" s="19"/>
      <c r="N4" s="26" t="s">
        <v>4</v>
      </c>
      <c r="O4" s="19"/>
    </row>
    <row r="6" spans="1:15">
      <c r="C6" s="1" t="s">
        <v>5</v>
      </c>
      <c r="K6" s="249">
        <v>451874</v>
      </c>
      <c r="L6" s="250"/>
      <c r="N6" s="249">
        <v>0</v>
      </c>
      <c r="O6" s="250"/>
    </row>
    <row r="7" spans="1:15">
      <c r="K7" s="24"/>
      <c r="L7" s="24"/>
      <c r="N7" s="24"/>
      <c r="O7" s="24"/>
    </row>
    <row r="8" spans="1:15">
      <c r="C8" s="1" t="s">
        <v>6</v>
      </c>
      <c r="K8" s="249">
        <v>380256</v>
      </c>
      <c r="L8" s="250"/>
      <c r="N8" s="249">
        <v>0</v>
      </c>
      <c r="O8" s="250"/>
    </row>
    <row r="9" spans="1:15">
      <c r="K9" s="24"/>
      <c r="L9" s="24"/>
      <c r="N9" s="24"/>
      <c r="O9" s="24"/>
    </row>
    <row r="10" spans="1:15">
      <c r="B10" s="1" t="s">
        <v>4</v>
      </c>
      <c r="C10" s="1" t="s">
        <v>7</v>
      </c>
      <c r="G10" s="267">
        <v>123453877</v>
      </c>
      <c r="H10" s="267"/>
      <c r="I10" s="2"/>
      <c r="K10" s="253">
        <f>+K6+K8</f>
        <v>832130</v>
      </c>
      <c r="L10" s="253"/>
      <c r="M10" s="20"/>
      <c r="N10" s="253">
        <f>+N6+N8</f>
        <v>0</v>
      </c>
      <c r="O10" s="253"/>
    </row>
    <row r="11" spans="1:15">
      <c r="G11" s="2"/>
      <c r="H11" s="2"/>
      <c r="I11" s="2"/>
      <c r="K11" s="24"/>
      <c r="L11" s="24"/>
      <c r="M11" s="2"/>
      <c r="N11" s="24"/>
      <c r="O11" s="24"/>
    </row>
    <row r="12" spans="1:15">
      <c r="C12" s="1" t="s">
        <v>8</v>
      </c>
      <c r="G12" s="2"/>
      <c r="H12" s="2"/>
      <c r="I12" s="2"/>
      <c r="K12" s="24"/>
      <c r="L12" s="24"/>
      <c r="M12" s="2"/>
      <c r="N12" s="24"/>
      <c r="O12" s="24"/>
    </row>
    <row r="13" spans="1:15">
      <c r="C13" t="s">
        <v>9</v>
      </c>
      <c r="G13" s="2"/>
      <c r="H13" s="2"/>
      <c r="I13" s="2"/>
      <c r="K13" s="24"/>
      <c r="L13" s="24"/>
      <c r="M13" s="2"/>
      <c r="N13" s="24"/>
      <c r="O13" s="24"/>
    </row>
    <row r="14" spans="1:15">
      <c r="A14" t="s">
        <v>4</v>
      </c>
      <c r="C14" t="s">
        <v>10</v>
      </c>
      <c r="G14" s="2"/>
      <c r="H14" s="2"/>
      <c r="I14" s="2"/>
      <c r="K14" s="252"/>
      <c r="L14" s="252"/>
      <c r="M14" s="2"/>
      <c r="N14" s="252"/>
      <c r="O14" s="252"/>
    </row>
    <row r="15" spans="1:15">
      <c r="C15">
        <v>1</v>
      </c>
      <c r="D15" t="s">
        <v>11</v>
      </c>
      <c r="G15" s="2"/>
      <c r="H15" s="2"/>
      <c r="I15" s="2"/>
      <c r="K15" s="264"/>
      <c r="L15" s="264"/>
      <c r="M15" s="2"/>
      <c r="N15" s="264"/>
      <c r="O15" s="264"/>
    </row>
    <row r="16" spans="1:15">
      <c r="C16">
        <v>2</v>
      </c>
      <c r="D16" t="s">
        <v>12</v>
      </c>
      <c r="G16" s="2"/>
      <c r="H16" s="2"/>
      <c r="I16" s="2"/>
      <c r="K16" s="264"/>
      <c r="L16" s="264"/>
      <c r="M16" s="2"/>
      <c r="N16" s="264"/>
      <c r="O16" s="264"/>
    </row>
    <row r="17" spans="2:15">
      <c r="C17">
        <v>3</v>
      </c>
      <c r="D17" t="s">
        <v>13</v>
      </c>
      <c r="G17" s="2"/>
      <c r="H17" s="2"/>
      <c r="I17" s="2"/>
      <c r="K17" s="252"/>
      <c r="L17" s="252"/>
      <c r="M17" s="2"/>
      <c r="N17" s="252"/>
      <c r="O17" s="252"/>
    </row>
    <row r="18" spans="2:15">
      <c r="C18">
        <v>4</v>
      </c>
      <c r="D18" t="s">
        <v>14</v>
      </c>
      <c r="G18" s="2"/>
      <c r="H18" s="2"/>
      <c r="I18" s="2"/>
      <c r="K18" s="252"/>
      <c r="L18" s="252"/>
      <c r="M18" s="2"/>
      <c r="N18" s="252"/>
      <c r="O18" s="252"/>
    </row>
    <row r="19" spans="2:15">
      <c r="C19">
        <v>5</v>
      </c>
      <c r="D19" t="s">
        <v>15</v>
      </c>
      <c r="G19" s="2"/>
      <c r="H19" s="2"/>
      <c r="I19" s="2"/>
      <c r="K19" s="252"/>
      <c r="L19" s="252"/>
      <c r="M19" s="2"/>
      <c r="N19" s="252"/>
      <c r="O19" s="252"/>
    </row>
    <row r="20" spans="2:15">
      <c r="C20">
        <v>6</v>
      </c>
      <c r="D20" t="s">
        <v>16</v>
      </c>
      <c r="G20" s="2"/>
      <c r="H20" s="2"/>
      <c r="I20" s="2"/>
      <c r="K20" s="252"/>
      <c r="L20" s="252"/>
      <c r="M20" s="2"/>
      <c r="N20" s="252"/>
      <c r="O20" s="252"/>
    </row>
    <row r="21" spans="2:15">
      <c r="C21">
        <v>7</v>
      </c>
      <c r="D21" t="s">
        <v>17</v>
      </c>
      <c r="G21" s="2"/>
      <c r="H21" s="2"/>
      <c r="I21" s="2"/>
      <c r="K21" s="252"/>
      <c r="L21" s="252"/>
      <c r="M21" s="2"/>
      <c r="N21" s="252"/>
      <c r="O21" s="252"/>
    </row>
    <row r="22" spans="2:15">
      <c r="C22">
        <v>8</v>
      </c>
      <c r="D22" t="s">
        <v>18</v>
      </c>
      <c r="G22" s="2"/>
      <c r="H22" s="2"/>
      <c r="I22" s="2"/>
      <c r="K22" s="252"/>
      <c r="L22" s="252"/>
      <c r="M22" s="2"/>
      <c r="N22" s="252"/>
      <c r="O22" s="252"/>
    </row>
    <row r="23" spans="2:15">
      <c r="C23">
        <v>9</v>
      </c>
      <c r="D23" t="s">
        <v>19</v>
      </c>
      <c r="G23" s="2"/>
      <c r="H23" s="2"/>
      <c r="I23" s="2"/>
      <c r="K23" s="252"/>
      <c r="L23" s="252"/>
      <c r="M23" s="2"/>
      <c r="N23" s="252"/>
      <c r="O23" s="252"/>
    </row>
    <row r="24" spans="2:15">
      <c r="C24">
        <v>10</v>
      </c>
      <c r="D24" t="s">
        <v>20</v>
      </c>
      <c r="G24" s="2"/>
      <c r="H24" s="2"/>
      <c r="I24" s="2"/>
      <c r="K24" s="252"/>
      <c r="L24" s="252"/>
      <c r="M24" s="2"/>
      <c r="N24" s="252"/>
      <c r="O24" s="252"/>
    </row>
    <row r="25" spans="2:15">
      <c r="C25">
        <v>11</v>
      </c>
      <c r="D25" s="28" t="s">
        <v>21</v>
      </c>
      <c r="G25" s="2"/>
      <c r="H25" s="2"/>
      <c r="I25" s="2"/>
      <c r="K25" s="248">
        <v>40000</v>
      </c>
      <c r="L25" s="248"/>
      <c r="M25" s="2"/>
      <c r="N25" s="248"/>
      <c r="O25" s="248"/>
    </row>
    <row r="26" spans="2:15">
      <c r="D26" s="28" t="s">
        <v>22</v>
      </c>
      <c r="G26" s="2"/>
      <c r="H26" s="2"/>
      <c r="I26" s="2"/>
      <c r="K26" s="251">
        <f>SUM(K15:L25)</f>
        <v>40000</v>
      </c>
      <c r="L26" s="251"/>
      <c r="M26" s="2"/>
      <c r="N26" s="251">
        <f>SUM(N15:O25)</f>
        <v>0</v>
      </c>
      <c r="O26" s="251"/>
    </row>
    <row r="27" spans="2:15">
      <c r="D27" s="28"/>
      <c r="G27" s="2"/>
      <c r="H27" s="2"/>
      <c r="I27" s="2"/>
      <c r="K27" s="27"/>
      <c r="L27" s="27"/>
      <c r="M27" s="2"/>
      <c r="N27" s="27"/>
      <c r="O27" s="27"/>
    </row>
    <row r="28" spans="2:15">
      <c r="G28" s="2"/>
      <c r="H28" s="2"/>
      <c r="I28" s="2"/>
      <c r="K28" s="24"/>
      <c r="L28" s="24"/>
      <c r="M28" s="2"/>
      <c r="N28" s="24"/>
      <c r="O28" s="24"/>
    </row>
    <row r="29" spans="2:15">
      <c r="C29" s="28" t="s">
        <v>23</v>
      </c>
      <c r="G29" s="2"/>
      <c r="H29" s="2"/>
      <c r="I29" s="2"/>
      <c r="K29" s="249">
        <f>+K10-K26</f>
        <v>792130</v>
      </c>
      <c r="L29" s="250"/>
      <c r="M29" s="2"/>
      <c r="N29" s="249">
        <f>+N10-N26</f>
        <v>0</v>
      </c>
      <c r="O29" s="250"/>
    </row>
    <row r="30" spans="2:15">
      <c r="G30" s="2"/>
      <c r="H30" s="2"/>
      <c r="I30" s="2"/>
      <c r="K30" s="24"/>
      <c r="L30" s="24"/>
      <c r="M30" s="2"/>
      <c r="N30" s="24"/>
      <c r="O30" s="24"/>
    </row>
    <row r="31" spans="2:15">
      <c r="G31" s="2"/>
      <c r="H31" s="2"/>
      <c r="I31" s="2"/>
      <c r="K31" s="24"/>
      <c r="L31" s="24"/>
      <c r="M31" s="2"/>
      <c r="N31" s="24"/>
      <c r="O31" s="24"/>
    </row>
    <row r="32" spans="2:15">
      <c r="B32" s="1" t="s">
        <v>4</v>
      </c>
      <c r="C32" s="1" t="s">
        <v>24</v>
      </c>
      <c r="G32" s="2"/>
      <c r="H32" s="2"/>
      <c r="I32" s="2"/>
      <c r="K32" s="24"/>
      <c r="L32" s="24"/>
      <c r="M32" s="2"/>
      <c r="N32" s="24"/>
      <c r="O32" s="24"/>
    </row>
    <row r="33" spans="2:15">
      <c r="C33" s="48">
        <v>1</v>
      </c>
      <c r="D33" s="28" t="s">
        <v>25</v>
      </c>
      <c r="G33" s="267">
        <v>1000000</v>
      </c>
      <c r="H33" s="267"/>
      <c r="I33" s="2"/>
      <c r="K33" s="253">
        <v>63879</v>
      </c>
      <c r="L33" s="253"/>
      <c r="M33" s="20"/>
      <c r="N33" s="253">
        <v>0</v>
      </c>
      <c r="O33" s="253"/>
    </row>
    <row r="34" spans="2:15">
      <c r="C34" s="48">
        <v>2</v>
      </c>
      <c r="D34" s="28" t="s">
        <v>26</v>
      </c>
      <c r="G34" s="267">
        <v>1685000</v>
      </c>
      <c r="H34" s="267"/>
      <c r="I34" s="2"/>
      <c r="K34" s="253">
        <v>19657</v>
      </c>
      <c r="L34" s="253"/>
      <c r="M34" s="20"/>
      <c r="N34" s="253">
        <v>0</v>
      </c>
      <c r="O34" s="253"/>
    </row>
    <row r="35" spans="2:15">
      <c r="C35" s="48">
        <v>3</v>
      </c>
      <c r="G35" s="22"/>
      <c r="H35" s="22"/>
      <c r="I35" s="2"/>
      <c r="K35" s="249">
        <v>0</v>
      </c>
      <c r="L35" s="250"/>
      <c r="M35" s="20"/>
      <c r="N35" s="249">
        <v>0</v>
      </c>
      <c r="O35" s="250"/>
    </row>
    <row r="36" spans="2:15">
      <c r="C36" s="48">
        <v>4</v>
      </c>
      <c r="G36" s="22"/>
      <c r="H36" s="22"/>
      <c r="I36" s="2"/>
      <c r="K36" s="249">
        <v>0</v>
      </c>
      <c r="L36" s="250"/>
      <c r="M36" s="20"/>
      <c r="N36" s="249">
        <v>0</v>
      </c>
      <c r="O36" s="250"/>
    </row>
    <row r="37" spans="2:15">
      <c r="C37" s="48">
        <v>5</v>
      </c>
      <c r="G37" s="22"/>
      <c r="H37" s="22"/>
      <c r="I37" s="2"/>
      <c r="K37" s="249">
        <v>0</v>
      </c>
      <c r="L37" s="250"/>
      <c r="M37" s="20"/>
      <c r="N37" s="249">
        <v>0</v>
      </c>
      <c r="O37" s="250"/>
    </row>
    <row r="38" spans="2:15">
      <c r="C38" s="48">
        <v>6</v>
      </c>
      <c r="G38" s="22"/>
      <c r="H38" s="22"/>
      <c r="I38" s="2"/>
      <c r="K38" s="249">
        <v>0</v>
      </c>
      <c r="L38" s="250"/>
      <c r="M38" s="20"/>
      <c r="N38" s="249">
        <v>0</v>
      </c>
      <c r="O38" s="250"/>
    </row>
    <row r="39" spans="2:15">
      <c r="C39" s="48">
        <v>7</v>
      </c>
      <c r="G39" s="267">
        <v>1000000</v>
      </c>
      <c r="H39" s="267"/>
      <c r="I39" s="2"/>
      <c r="K39" s="253">
        <v>0</v>
      </c>
      <c r="L39" s="253"/>
      <c r="M39" s="20"/>
      <c r="N39" s="253">
        <v>0</v>
      </c>
      <c r="O39" s="253"/>
    </row>
    <row r="40" spans="2:15">
      <c r="C40" s="48">
        <v>8</v>
      </c>
      <c r="G40" s="267">
        <v>15000</v>
      </c>
      <c r="H40" s="267"/>
      <c r="I40" s="2"/>
      <c r="K40" s="253">
        <v>0</v>
      </c>
      <c r="L40" s="253"/>
      <c r="M40" s="20"/>
      <c r="N40" s="253">
        <v>0</v>
      </c>
      <c r="O40" s="253"/>
    </row>
    <row r="41" spans="2:15">
      <c r="C41" s="48">
        <v>9</v>
      </c>
      <c r="G41" s="267">
        <v>50000</v>
      </c>
      <c r="H41" s="267"/>
      <c r="I41" s="2"/>
      <c r="K41" s="253">
        <v>0</v>
      </c>
      <c r="L41" s="253"/>
      <c r="M41" s="20"/>
      <c r="N41" s="253">
        <v>0</v>
      </c>
      <c r="O41" s="253"/>
    </row>
    <row r="42" spans="2:15">
      <c r="C42" s="48">
        <v>10</v>
      </c>
      <c r="G42" s="267">
        <v>0</v>
      </c>
      <c r="H42" s="267"/>
      <c r="I42" s="2"/>
      <c r="K42" s="253">
        <v>0</v>
      </c>
      <c r="L42" s="253"/>
      <c r="M42" s="20"/>
      <c r="N42" s="253">
        <v>0</v>
      </c>
      <c r="O42" s="253"/>
    </row>
    <row r="43" spans="2:15" ht="13.5" thickBot="1">
      <c r="C43" t="s">
        <v>27</v>
      </c>
      <c r="E43" s="1" t="s">
        <v>4</v>
      </c>
      <c r="G43" s="265">
        <f>G10-(SUM(G33:H42))</f>
        <v>119703877</v>
      </c>
      <c r="H43" s="265"/>
      <c r="I43" s="2"/>
      <c r="K43" s="254">
        <f>SUM(K33:L42)</f>
        <v>83536</v>
      </c>
      <c r="L43" s="254"/>
      <c r="M43" s="20"/>
      <c r="N43" s="254">
        <f>N10-(SUM(N33:O42))</f>
        <v>0</v>
      </c>
      <c r="O43" s="254"/>
    </row>
    <row r="44" spans="2:15">
      <c r="G44" s="2"/>
      <c r="H44" s="2"/>
      <c r="I44" s="2"/>
    </row>
    <row r="45" spans="2:15">
      <c r="G45" s="2"/>
      <c r="H45" s="2"/>
      <c r="I45" s="2"/>
    </row>
    <row r="46" spans="2:15" ht="12.5">
      <c r="B46" s="255" t="s">
        <v>28</v>
      </c>
      <c r="C46" s="256"/>
      <c r="D46" s="256"/>
      <c r="E46" s="256"/>
      <c r="F46" s="257"/>
      <c r="G46" s="261" t="e">
        <f>#REF!-(SUM(#REF!))</f>
        <v>#REF!</v>
      </c>
      <c r="H46" s="261"/>
      <c r="I46" s="25"/>
      <c r="K46" s="263">
        <f>+K29-K43</f>
        <v>708594</v>
      </c>
      <c r="L46" s="263"/>
      <c r="M46" s="21"/>
      <c r="N46" s="263">
        <f>+N29-N43</f>
        <v>0</v>
      </c>
      <c r="O46" s="263"/>
    </row>
    <row r="47" spans="2:15" ht="12.5">
      <c r="B47" s="258"/>
      <c r="C47" s="259"/>
      <c r="D47" s="259"/>
      <c r="E47" s="259"/>
      <c r="F47" s="260"/>
      <c r="G47" s="261"/>
      <c r="H47" s="261"/>
      <c r="I47" s="25"/>
      <c r="K47" s="263"/>
      <c r="L47" s="263"/>
      <c r="M47" s="21"/>
      <c r="N47" s="263"/>
      <c r="O47" s="263"/>
    </row>
    <row r="48" spans="2:15">
      <c r="G48" s="2"/>
      <c r="H48" s="2"/>
      <c r="I48" s="2"/>
    </row>
    <row r="49" spans="2:15">
      <c r="G49" s="2"/>
      <c r="H49" s="2"/>
      <c r="I49" s="2"/>
    </row>
    <row r="51" spans="2:15">
      <c r="B51" s="1" t="s">
        <v>29</v>
      </c>
    </row>
    <row r="52" spans="2:15">
      <c r="C52" s="28" t="s">
        <v>30</v>
      </c>
      <c r="K52" s="252">
        <v>1200625</v>
      </c>
      <c r="L52" s="252"/>
      <c r="N52" s="252">
        <v>0</v>
      </c>
      <c r="O52" s="252"/>
    </row>
    <row r="54" spans="2:15">
      <c r="C54" s="28" t="s">
        <v>31</v>
      </c>
      <c r="K54" s="252">
        <v>368495</v>
      </c>
      <c r="L54" s="252"/>
      <c r="N54" s="252">
        <v>0</v>
      </c>
      <c r="O54" s="252"/>
    </row>
    <row r="56" spans="2:15">
      <c r="C56" s="28" t="s">
        <v>32</v>
      </c>
      <c r="K56" s="252">
        <f>+K43+K26</f>
        <v>123536</v>
      </c>
      <c r="L56" s="252"/>
      <c r="N56" s="252">
        <f>+N43+N26</f>
        <v>0</v>
      </c>
      <c r="O56" s="252"/>
    </row>
    <row r="58" spans="2:15" ht="13.5" thickBot="1">
      <c r="C58" s="28" t="s">
        <v>33</v>
      </c>
      <c r="K58" s="269">
        <f>+K52-K54-K56</f>
        <v>708594</v>
      </c>
      <c r="L58" s="270"/>
      <c r="N58" s="269">
        <f>+N52-N54-N56</f>
        <v>0</v>
      </c>
      <c r="O58" s="270"/>
    </row>
    <row r="59" spans="2:15" ht="13.5" thickTop="1"/>
  </sheetData>
  <mergeCells count="80">
    <mergeCell ref="N42:O42"/>
    <mergeCell ref="N43:O43"/>
    <mergeCell ref="N46:O47"/>
    <mergeCell ref="K58:L58"/>
    <mergeCell ref="N52:O52"/>
    <mergeCell ref="N54:O54"/>
    <mergeCell ref="N56:O56"/>
    <mergeCell ref="N58:O58"/>
    <mergeCell ref="K54:L54"/>
    <mergeCell ref="K56:L56"/>
    <mergeCell ref="N37:O37"/>
    <mergeCell ref="N38:O38"/>
    <mergeCell ref="N39:O39"/>
    <mergeCell ref="N40:O40"/>
    <mergeCell ref="N41:O41"/>
    <mergeCell ref="N6:O6"/>
    <mergeCell ref="N8:O8"/>
    <mergeCell ref="N10:O10"/>
    <mergeCell ref="N33:O33"/>
    <mergeCell ref="N34:O34"/>
    <mergeCell ref="N14:O14"/>
    <mergeCell ref="N15:O15"/>
    <mergeCell ref="N16:O16"/>
    <mergeCell ref="N17:O17"/>
    <mergeCell ref="N18:O18"/>
    <mergeCell ref="N19:O19"/>
    <mergeCell ref="N20:O20"/>
    <mergeCell ref="N21:O21"/>
    <mergeCell ref="N22:O22"/>
    <mergeCell ref="N23:O23"/>
    <mergeCell ref="N24:O24"/>
    <mergeCell ref="K2:L2"/>
    <mergeCell ref="K3:L3"/>
    <mergeCell ref="K6:L6"/>
    <mergeCell ref="K8:L8"/>
    <mergeCell ref="K35:L35"/>
    <mergeCell ref="K29:L29"/>
    <mergeCell ref="K21:L21"/>
    <mergeCell ref="K22:L22"/>
    <mergeCell ref="K23:L23"/>
    <mergeCell ref="K24:L24"/>
    <mergeCell ref="K25:L25"/>
    <mergeCell ref="G33:H33"/>
    <mergeCell ref="G42:H42"/>
    <mergeCell ref="G41:H41"/>
    <mergeCell ref="G40:H40"/>
    <mergeCell ref="G39:H39"/>
    <mergeCell ref="G34:H34"/>
    <mergeCell ref="B46:F47"/>
    <mergeCell ref="G46:H47"/>
    <mergeCell ref="K4:L4"/>
    <mergeCell ref="K46:L47"/>
    <mergeCell ref="K38:L38"/>
    <mergeCell ref="K14:L14"/>
    <mergeCell ref="K15:L15"/>
    <mergeCell ref="K16:L16"/>
    <mergeCell ref="K17:L17"/>
    <mergeCell ref="K18:L18"/>
    <mergeCell ref="K19:L19"/>
    <mergeCell ref="K20:L20"/>
    <mergeCell ref="G43:H43"/>
    <mergeCell ref="K10:L10"/>
    <mergeCell ref="G4:H4"/>
    <mergeCell ref="G10:H10"/>
    <mergeCell ref="N25:O25"/>
    <mergeCell ref="N29:O29"/>
    <mergeCell ref="K26:L26"/>
    <mergeCell ref="N26:O26"/>
    <mergeCell ref="K52:L52"/>
    <mergeCell ref="K33:L33"/>
    <mergeCell ref="K34:L34"/>
    <mergeCell ref="K39:L39"/>
    <mergeCell ref="K40:L40"/>
    <mergeCell ref="K41:L41"/>
    <mergeCell ref="K42:L42"/>
    <mergeCell ref="K43:L43"/>
    <mergeCell ref="K36:L36"/>
    <mergeCell ref="K37:L37"/>
    <mergeCell ref="N35:O35"/>
    <mergeCell ref="N36:O36"/>
  </mergeCells>
  <pageMargins left="0.7" right="0.7" top="0.75" bottom="0.75" header="0.3" footer="0.3"/>
  <pageSetup scale="8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F9FAE-E547-4C64-90CB-3F1AFC547782}">
  <sheetPr codeName="Sheet2">
    <tabColor theme="7"/>
    <pageSetUpPr fitToPage="1"/>
  </sheetPr>
  <dimension ref="A1:AL120"/>
  <sheetViews>
    <sheetView showGridLines="0" tabSelected="1" showRuler="0" showWhiteSpace="0" zoomScale="57" zoomScaleNormal="57" zoomScaleSheetLayoutView="75" zoomScalePageLayoutView="75" workbookViewId="0">
      <pane ySplit="9" topLeftCell="A13" activePane="bottomLeft" state="frozen"/>
      <selection pane="bottomLeft" activeCell="E106" sqref="E106"/>
    </sheetView>
  </sheetViews>
  <sheetFormatPr defaultColWidth="8.81640625" defaultRowHeight="17.5" outlineLevelRow="2"/>
  <cols>
    <col min="1" max="1" width="8.81640625" style="29" customWidth="1"/>
    <col min="2" max="2" width="9.453125" style="29" customWidth="1"/>
    <col min="3" max="3" width="62.1796875" style="29" customWidth="1"/>
    <col min="4" max="4" width="26" style="29" customWidth="1"/>
    <col min="5" max="5" width="32.54296875" style="29" customWidth="1"/>
    <col min="6" max="7" width="40.453125" style="29" bestFit="1" customWidth="1"/>
    <col min="8" max="8" width="2.453125" style="29" customWidth="1"/>
    <col min="9" max="9" width="26" style="29" customWidth="1"/>
    <col min="10" max="10" width="4.81640625" style="29" bestFit="1" customWidth="1"/>
    <col min="11" max="11" width="29.453125" style="29" customWidth="1"/>
    <col min="12" max="12" width="14.81640625" style="29" bestFit="1" customWidth="1"/>
    <col min="13" max="13" width="0" style="29" hidden="1" customWidth="1"/>
    <col min="14" max="14" width="94.453125" style="29" bestFit="1" customWidth="1"/>
    <col min="15" max="15" width="8.81640625" style="29"/>
    <col min="16" max="16" width="255.453125" style="29" bestFit="1" customWidth="1"/>
    <col min="17" max="24" width="8.81640625" style="29"/>
    <col min="25" max="25" width="6.81640625" style="29" bestFit="1" customWidth="1"/>
    <col min="26" max="37" width="8.81640625" style="29"/>
    <col min="38" max="38" width="16.453125" style="29" bestFit="1" customWidth="1"/>
    <col min="39" max="16384" width="8.81640625" style="29"/>
  </cols>
  <sheetData>
    <row r="1" spans="1:25" s="271" customFormat="1" ht="108" customHeight="1"/>
    <row r="2" spans="1:25" s="30" customFormat="1" ht="35">
      <c r="B2" s="276" t="s">
        <v>133</v>
      </c>
      <c r="C2" s="276"/>
      <c r="D2" s="276"/>
      <c r="E2" s="276"/>
      <c r="F2" s="276"/>
      <c r="G2" s="276"/>
      <c r="H2" s="276"/>
      <c r="I2" s="276"/>
      <c r="J2" s="276"/>
      <c r="K2" s="276"/>
    </row>
    <row r="3" spans="1:25" s="30" customFormat="1" ht="28" customHeight="1">
      <c r="B3" s="58"/>
      <c r="C3" s="277" t="s">
        <v>123</v>
      </c>
      <c r="D3" s="277"/>
      <c r="E3" s="277"/>
      <c r="F3" s="277"/>
      <c r="G3" s="277"/>
      <c r="H3" s="277"/>
      <c r="I3" s="277"/>
      <c r="J3" s="277"/>
      <c r="K3" s="277"/>
    </row>
    <row r="4" spans="1:25" ht="17.149999999999999" customHeight="1"/>
    <row r="5" spans="1:25" s="229" customFormat="1" ht="25" customHeight="1">
      <c r="C5" s="230" t="s">
        <v>128</v>
      </c>
      <c r="I5" s="230" t="s">
        <v>129</v>
      </c>
    </row>
    <row r="6" spans="1:25" s="229" customFormat="1" ht="25" customHeight="1">
      <c r="C6" s="246"/>
      <c r="I6" s="246"/>
    </row>
    <row r="7" spans="1:25" s="229" customFormat="1" ht="25" customHeight="1">
      <c r="C7" s="230" t="s">
        <v>130</v>
      </c>
    </row>
    <row r="8" spans="1:25" s="229" customFormat="1" ht="25" customHeight="1">
      <c r="C8" s="247"/>
    </row>
    <row r="9" spans="1:25" ht="75" customHeight="1">
      <c r="E9" s="229"/>
      <c r="I9" s="84" t="s">
        <v>34</v>
      </c>
      <c r="K9" s="85" t="s">
        <v>35</v>
      </c>
    </row>
    <row r="10" spans="1:25" s="134" customFormat="1" ht="50.15" hidden="1" customHeight="1">
      <c r="A10" s="131"/>
      <c r="B10" s="132" t="s">
        <v>104</v>
      </c>
      <c r="C10" s="133"/>
      <c r="E10" s="229"/>
      <c r="I10" s="135"/>
      <c r="K10" s="136"/>
    </row>
    <row r="11" spans="1:25" ht="8.15" hidden="1" customHeight="1">
      <c r="A11" s="57"/>
      <c r="B11" s="57"/>
      <c r="C11" s="57"/>
      <c r="D11" s="57"/>
      <c r="E11" s="229"/>
      <c r="F11" s="57"/>
      <c r="G11" s="57"/>
      <c r="H11" s="57"/>
      <c r="I11" s="59">
        <f>+I34-SUM(I41:I47)-I59</f>
        <v>0</v>
      </c>
      <c r="J11" s="60"/>
      <c r="K11" s="245">
        <f>+K34-SUM(K41:K47)-K59</f>
        <v>0</v>
      </c>
      <c r="L11" s="57"/>
      <c r="M11" s="45" t="s">
        <v>105</v>
      </c>
      <c r="Y11" s="34"/>
    </row>
    <row r="12" spans="1:25" s="82" customFormat="1" ht="24" hidden="1" customHeight="1">
      <c r="C12" s="91" t="s">
        <v>55</v>
      </c>
      <c r="D12" s="92"/>
      <c r="E12" s="92"/>
      <c r="F12" s="92"/>
      <c r="G12" s="93" t="s">
        <v>155</v>
      </c>
      <c r="H12" s="72"/>
      <c r="K12" s="86"/>
      <c r="L12" s="83"/>
    </row>
    <row r="13" spans="1:25" ht="3" customHeight="1">
      <c r="C13" s="56"/>
      <c r="E13" s="57"/>
      <c r="G13" s="73"/>
      <c r="H13" s="66"/>
      <c r="K13" s="87"/>
      <c r="L13" s="45"/>
    </row>
    <row r="14" spans="1:25" s="76" customFormat="1" ht="24" hidden="1" customHeight="1">
      <c r="C14" s="77" t="s">
        <v>106</v>
      </c>
      <c r="E14" s="77"/>
      <c r="G14" s="215">
        <v>1</v>
      </c>
      <c r="H14" s="74"/>
      <c r="K14" s="88"/>
      <c r="L14" s="78"/>
    </row>
    <row r="15" spans="1:25" s="34" customFormat="1" ht="6" hidden="1" customHeight="1">
      <c r="C15" s="71"/>
      <c r="E15" s="71"/>
      <c r="G15" s="74"/>
      <c r="H15" s="74"/>
      <c r="K15" s="89"/>
      <c r="L15" s="44"/>
    </row>
    <row r="16" spans="1:25" s="76" customFormat="1" ht="24" hidden="1" customHeight="1">
      <c r="C16" s="79" t="s">
        <v>107</v>
      </c>
      <c r="D16" s="80"/>
      <c r="E16" s="80"/>
      <c r="F16" s="80"/>
      <c r="G16" s="75"/>
      <c r="H16" s="75"/>
      <c r="I16" s="81">
        <f>IF($G$14="","",$G$14*I11)</f>
        <v>0</v>
      </c>
      <c r="J16" s="81" t="s">
        <v>4</v>
      </c>
      <c r="K16" s="81">
        <f>IF($G$14="","",$G$14*K11)</f>
        <v>0</v>
      </c>
      <c r="L16" s="78"/>
    </row>
    <row r="17" spans="1:38" s="76" customFormat="1" ht="6" customHeight="1">
      <c r="C17" s="112"/>
      <c r="G17" s="129"/>
      <c r="H17" s="129"/>
      <c r="I17" s="130"/>
      <c r="J17" s="130"/>
      <c r="K17" s="130"/>
      <c r="L17" s="78"/>
    </row>
    <row r="18" spans="1:38" s="138" customFormat="1" ht="50.15" customHeight="1">
      <c r="A18" s="137"/>
      <c r="B18" s="132" t="s">
        <v>139</v>
      </c>
      <c r="C18" s="137"/>
      <c r="K18" s="68"/>
      <c r="P18" s="46"/>
    </row>
    <row r="19" spans="1:38" ht="6" customHeight="1">
      <c r="B19" s="32"/>
      <c r="K19" s="57"/>
    </row>
    <row r="20" spans="1:38" s="34" customFormat="1" ht="24" customHeight="1" outlineLevel="1">
      <c r="C20" s="111" t="s">
        <v>134</v>
      </c>
      <c r="D20" s="107"/>
      <c r="E20" s="107"/>
      <c r="F20" s="107"/>
      <c r="G20" s="107"/>
      <c r="H20" s="107"/>
      <c r="I20" s="108"/>
      <c r="J20" s="109"/>
      <c r="K20" s="110"/>
      <c r="N20" s="44"/>
      <c r="AL20" s="232"/>
    </row>
    <row r="21" spans="1:38" s="34" customFormat="1" ht="24" customHeight="1" outlineLevel="1">
      <c r="C21" s="239" t="s">
        <v>135</v>
      </c>
      <c r="D21" s="240"/>
      <c r="E21" s="240"/>
      <c r="F21" s="240"/>
      <c r="G21" s="240"/>
      <c r="H21" s="240"/>
      <c r="I21" s="241"/>
      <c r="J21" s="242"/>
      <c r="K21" s="243"/>
      <c r="N21" s="44"/>
      <c r="AL21" s="232"/>
    </row>
    <row r="22" spans="1:38" s="34" customFormat="1" ht="24" customHeight="1" outlineLevel="1">
      <c r="C22" s="239" t="s">
        <v>136</v>
      </c>
      <c r="D22" s="240"/>
      <c r="E22" s="240"/>
      <c r="F22" s="240"/>
      <c r="G22" s="240"/>
      <c r="H22" s="240"/>
      <c r="I22" s="241"/>
      <c r="J22" s="242"/>
      <c r="K22" s="243"/>
      <c r="N22" s="44"/>
      <c r="AL22" s="232"/>
    </row>
    <row r="23" spans="1:38" s="34" customFormat="1" ht="24" customHeight="1" outlineLevel="1">
      <c r="C23" s="239" t="s">
        <v>137</v>
      </c>
      <c r="D23" s="240"/>
      <c r="E23" s="240"/>
      <c r="F23" s="240"/>
      <c r="G23" s="240"/>
      <c r="H23" s="240"/>
      <c r="I23" s="241"/>
      <c r="J23" s="242"/>
      <c r="K23" s="243"/>
      <c r="N23" s="44"/>
      <c r="AL23" s="232"/>
    </row>
    <row r="24" spans="1:38" s="34" customFormat="1" ht="24" customHeight="1" outlineLevel="1">
      <c r="C24" s="239" t="s">
        <v>157</v>
      </c>
      <c r="D24" s="240"/>
      <c r="E24" s="240"/>
      <c r="F24" s="240"/>
      <c r="G24" s="240"/>
      <c r="H24" s="240"/>
      <c r="I24" s="241"/>
      <c r="J24" s="242"/>
      <c r="K24" s="243"/>
      <c r="N24" s="44"/>
      <c r="AL24" s="232"/>
    </row>
    <row r="25" spans="1:38" s="34" customFormat="1" ht="24" customHeight="1" outlineLevel="1">
      <c r="C25" s="239" t="s">
        <v>156</v>
      </c>
      <c r="D25" s="240"/>
      <c r="E25" s="240"/>
      <c r="F25" s="240"/>
      <c r="G25" s="240"/>
      <c r="H25" s="240"/>
      <c r="I25" s="241"/>
      <c r="J25" s="242"/>
      <c r="K25" s="243"/>
      <c r="N25" s="44"/>
      <c r="AL25" s="232"/>
    </row>
    <row r="26" spans="1:38" s="34" customFormat="1" ht="24" customHeight="1" outlineLevel="1">
      <c r="C26" s="239" t="s">
        <v>158</v>
      </c>
      <c r="D26" s="240"/>
      <c r="E26" s="240"/>
      <c r="F26" s="240"/>
      <c r="G26" s="240"/>
      <c r="H26" s="240"/>
      <c r="I26" s="241"/>
      <c r="J26" s="242"/>
      <c r="K26" s="243"/>
      <c r="N26" s="44"/>
      <c r="AL26" s="232"/>
    </row>
    <row r="27" spans="1:38" s="34" customFormat="1" ht="24" customHeight="1" outlineLevel="1">
      <c r="C27" s="239" t="s">
        <v>159</v>
      </c>
      <c r="D27" s="240"/>
      <c r="E27" s="240"/>
      <c r="F27" s="240"/>
      <c r="G27" s="240"/>
      <c r="H27" s="240"/>
      <c r="I27" s="241"/>
      <c r="J27" s="242"/>
      <c r="K27" s="243"/>
      <c r="N27" s="44"/>
      <c r="AL27" s="232"/>
    </row>
    <row r="28" spans="1:38" s="34" customFormat="1" ht="24" customHeight="1" outlineLevel="1">
      <c r="C28" s="239" t="s">
        <v>138</v>
      </c>
      <c r="D28" s="240"/>
      <c r="E28" s="240"/>
      <c r="F28" s="240"/>
      <c r="G28" s="240"/>
      <c r="H28" s="240"/>
      <c r="I28" s="241"/>
      <c r="J28" s="242"/>
      <c r="K28" s="243"/>
      <c r="N28" s="44"/>
      <c r="AL28" s="232"/>
    </row>
    <row r="29" spans="1:38" s="34" customFormat="1" ht="24" customHeight="1" outlineLevel="1">
      <c r="C29" s="239" t="s">
        <v>148</v>
      </c>
      <c r="D29" s="240"/>
      <c r="E29" s="240"/>
      <c r="F29" s="240"/>
      <c r="G29" s="240"/>
      <c r="H29" s="240"/>
      <c r="I29" s="241"/>
      <c r="J29" s="242"/>
      <c r="K29" s="243"/>
      <c r="N29" s="44"/>
      <c r="AL29" s="232"/>
    </row>
    <row r="30" spans="1:38" s="34" customFormat="1" ht="24" customHeight="1" outlineLevel="1">
      <c r="C30" s="239" t="s">
        <v>36</v>
      </c>
      <c r="D30" s="240"/>
      <c r="E30" s="240"/>
      <c r="F30" s="240"/>
      <c r="G30" s="240"/>
      <c r="H30" s="240"/>
      <c r="I30" s="241"/>
      <c r="J30" s="242"/>
      <c r="K30" s="243"/>
      <c r="N30" s="44"/>
      <c r="AL30" s="232"/>
    </row>
    <row r="31" spans="1:38" s="34" customFormat="1" ht="24" customHeight="1" outlineLevel="1">
      <c r="C31" s="239"/>
      <c r="D31" s="240"/>
      <c r="E31" s="240"/>
      <c r="F31" s="240"/>
      <c r="G31" s="240"/>
      <c r="H31" s="240"/>
      <c r="I31" s="241"/>
      <c r="J31" s="242"/>
      <c r="K31" s="243"/>
      <c r="N31" s="44"/>
      <c r="AL31" s="232"/>
    </row>
    <row r="32" spans="1:38" s="34" customFormat="1" ht="24" customHeight="1" outlineLevel="1">
      <c r="C32" s="239"/>
      <c r="D32" s="240"/>
      <c r="E32" s="240"/>
      <c r="F32" s="240"/>
      <c r="G32" s="240"/>
      <c r="H32" s="240"/>
      <c r="I32" s="241"/>
      <c r="J32" s="244"/>
      <c r="K32" s="243"/>
      <c r="M32" s="44"/>
      <c r="P32" s="96"/>
      <c r="AL32" s="233">
        <v>0.25</v>
      </c>
    </row>
    <row r="33" spans="1:38" ht="6" customHeight="1" outlineLevel="1">
      <c r="I33" s="61"/>
      <c r="J33" s="33"/>
      <c r="K33" s="90"/>
      <c r="P33" s="47"/>
      <c r="AL33" s="234">
        <v>0.3</v>
      </c>
    </row>
    <row r="34" spans="1:38" s="76" customFormat="1" ht="24" customHeight="1">
      <c r="C34" s="79" t="s">
        <v>141</v>
      </c>
      <c r="D34" s="80"/>
      <c r="E34" s="80"/>
      <c r="F34" s="80"/>
      <c r="G34" s="80"/>
      <c r="H34" s="80"/>
      <c r="I34" s="94">
        <f>SUM(I20:I33)</f>
        <v>0</v>
      </c>
      <c r="J34" s="94"/>
      <c r="K34" s="95">
        <f>SUM(K20:K32)</f>
        <v>0</v>
      </c>
      <c r="P34" s="46"/>
      <c r="AL34" s="235">
        <v>0.4</v>
      </c>
    </row>
    <row r="35" spans="1:38" s="76" customFormat="1" ht="6" customHeight="1">
      <c r="C35" s="112"/>
      <c r="I35" s="139"/>
      <c r="J35" s="139"/>
      <c r="K35" s="140"/>
      <c r="P35" s="141"/>
      <c r="AL35" s="235">
        <v>0.5</v>
      </c>
    </row>
    <row r="36" spans="1:38" s="128" customFormat="1" ht="50.15" customHeight="1">
      <c r="A36" s="133"/>
      <c r="B36" s="132" t="s">
        <v>140</v>
      </c>
      <c r="C36" s="133"/>
      <c r="D36" s="133"/>
      <c r="E36" s="133"/>
      <c r="F36" s="133"/>
      <c r="G36" s="133"/>
      <c r="I36" s="142"/>
      <c r="J36" s="142"/>
      <c r="K36" s="143"/>
      <c r="AL36" s="236">
        <v>0.6</v>
      </c>
    </row>
    <row r="37" spans="1:38" ht="14.15" customHeight="1">
      <c r="B37" s="32"/>
      <c r="I37" s="36"/>
      <c r="J37" s="36"/>
      <c r="K37" s="144"/>
      <c r="P37" s="47"/>
      <c r="AL37" s="234">
        <v>0.7</v>
      </c>
    </row>
    <row r="38" spans="1:38" s="37" customFormat="1" ht="24" customHeight="1">
      <c r="B38" s="38"/>
      <c r="C38" s="38"/>
      <c r="I38" s="39"/>
      <c r="J38" s="39"/>
      <c r="K38" s="145"/>
      <c r="P38" s="47"/>
      <c r="AL38" s="237">
        <v>0.8</v>
      </c>
    </row>
    <row r="39" spans="1:38" s="37" customFormat="1" ht="6" customHeight="1">
      <c r="B39" s="38"/>
      <c r="C39" s="35"/>
      <c r="I39" s="39"/>
      <c r="J39" s="39"/>
      <c r="K39" s="145"/>
      <c r="P39" s="47"/>
      <c r="AL39" s="237">
        <v>0.9</v>
      </c>
    </row>
    <row r="40" spans="1:38" s="37" customFormat="1" ht="6" customHeight="1">
      <c r="B40" s="38"/>
      <c r="C40" s="35"/>
      <c r="I40" s="39"/>
      <c r="J40" s="39"/>
      <c r="K40" s="145"/>
      <c r="P40" s="47"/>
      <c r="AL40" s="237"/>
    </row>
    <row r="41" spans="1:38" s="76" customFormat="1" ht="24" customHeight="1" outlineLevel="1">
      <c r="B41" s="97"/>
      <c r="C41" s="102" t="s">
        <v>143</v>
      </c>
      <c r="D41" s="102"/>
      <c r="E41" s="102"/>
      <c r="F41" s="102"/>
      <c r="G41" s="102"/>
      <c r="H41" s="102">
        <v>100000</v>
      </c>
      <c r="I41" s="103"/>
      <c r="J41" s="104"/>
      <c r="K41" s="105"/>
      <c r="M41" s="78"/>
      <c r="AL41" s="235">
        <v>1</v>
      </c>
    </row>
    <row r="42" spans="1:38" s="76" customFormat="1" ht="24" customHeight="1" outlineLevel="1">
      <c r="B42" s="97"/>
      <c r="C42" s="102" t="s">
        <v>147</v>
      </c>
      <c r="D42" s="102"/>
      <c r="E42" s="102"/>
      <c r="F42" s="102"/>
      <c r="G42" s="102"/>
      <c r="H42" s="102"/>
      <c r="I42" s="103"/>
      <c r="J42" s="104"/>
      <c r="K42" s="105"/>
      <c r="M42" s="78"/>
      <c r="AL42" s="235">
        <v>1.25</v>
      </c>
    </row>
    <row r="43" spans="1:38" s="76" customFormat="1" ht="24" customHeight="1" outlineLevel="1">
      <c r="B43" s="97"/>
      <c r="C43" s="102" t="s">
        <v>145</v>
      </c>
      <c r="D43" s="102"/>
      <c r="E43" s="102"/>
      <c r="F43" s="102"/>
      <c r="G43" s="102"/>
      <c r="H43" s="102"/>
      <c r="I43" s="103"/>
      <c r="J43" s="104"/>
      <c r="K43" s="105"/>
      <c r="M43" s="78"/>
      <c r="Y43" s="205">
        <v>180</v>
      </c>
      <c r="AL43" s="129"/>
    </row>
    <row r="44" spans="1:38" s="76" customFormat="1" ht="24" customHeight="1" outlineLevel="1">
      <c r="B44" s="97"/>
      <c r="C44" s="102" t="s">
        <v>144</v>
      </c>
      <c r="D44" s="102"/>
      <c r="E44" s="102"/>
      <c r="F44" s="102"/>
      <c r="G44" s="102"/>
      <c r="H44" s="102"/>
      <c r="I44" s="103"/>
      <c r="J44" s="104"/>
      <c r="K44" s="105"/>
      <c r="M44" s="78"/>
      <c r="Y44" s="205">
        <v>150</v>
      </c>
      <c r="AL44" s="129"/>
    </row>
    <row r="45" spans="1:38" s="76" customFormat="1" ht="24" customHeight="1" outlineLevel="1">
      <c r="B45" s="97"/>
      <c r="C45" s="102" t="s">
        <v>146</v>
      </c>
      <c r="D45" s="102"/>
      <c r="E45" s="102"/>
      <c r="F45" s="102"/>
      <c r="G45" s="102"/>
      <c r="H45" s="102"/>
      <c r="I45" s="103"/>
      <c r="J45" s="104"/>
      <c r="K45" s="105"/>
      <c r="M45" s="78"/>
      <c r="Y45" s="205">
        <v>120</v>
      </c>
      <c r="AL45" s="129"/>
    </row>
    <row r="46" spans="1:38" s="76" customFormat="1" ht="24" customHeight="1" outlineLevel="1">
      <c r="B46" s="97"/>
      <c r="C46" s="102"/>
      <c r="D46" s="102"/>
      <c r="E46" s="102"/>
      <c r="F46" s="102"/>
      <c r="G46" s="102"/>
      <c r="H46" s="102"/>
      <c r="I46" s="103"/>
      <c r="J46" s="104"/>
      <c r="K46" s="105"/>
      <c r="M46" s="78"/>
      <c r="Y46" s="205">
        <v>90</v>
      </c>
      <c r="AL46" s="129"/>
    </row>
    <row r="47" spans="1:38" s="76" customFormat="1" ht="24" customHeight="1" outlineLevel="1">
      <c r="B47" s="97"/>
      <c r="C47" s="102" t="s">
        <v>4</v>
      </c>
      <c r="D47" s="102"/>
      <c r="E47" s="102"/>
      <c r="F47" s="102"/>
      <c r="G47" s="102"/>
      <c r="H47" s="102"/>
      <c r="I47" s="103"/>
      <c r="J47" s="104"/>
      <c r="K47" s="105"/>
      <c r="M47" s="78"/>
      <c r="Y47" s="205">
        <v>60</v>
      </c>
      <c r="AL47" s="129"/>
    </row>
    <row r="48" spans="1:38" s="76" customFormat="1" ht="6" customHeight="1" outlineLevel="1">
      <c r="I48" s="99"/>
      <c r="J48" s="99"/>
      <c r="K48" s="100"/>
      <c r="Y48" s="205">
        <v>30</v>
      </c>
      <c r="AL48" s="129"/>
    </row>
    <row r="49" spans="2:38" s="76" customFormat="1" ht="35.15" customHeight="1">
      <c r="C49" s="79" t="s">
        <v>142</v>
      </c>
      <c r="D49" s="79"/>
      <c r="E49" s="79"/>
      <c r="F49" s="101"/>
      <c r="G49" s="79"/>
      <c r="H49" s="79"/>
      <c r="I49" s="154">
        <f>SUM(I38:I48)</f>
        <v>0</v>
      </c>
      <c r="J49" s="154" t="s">
        <v>4</v>
      </c>
      <c r="K49" s="155">
        <f>SUM(K38:K48)</f>
        <v>0</v>
      </c>
      <c r="L49" s="99" t="s">
        <v>4</v>
      </c>
      <c r="Y49" s="205">
        <v>0</v>
      </c>
      <c r="AL49" s="129"/>
    </row>
    <row r="50" spans="2:38" ht="28" customHeight="1">
      <c r="I50" s="36"/>
      <c r="J50" s="36"/>
      <c r="K50" s="36"/>
      <c r="Y50" s="206">
        <v>0</v>
      </c>
      <c r="AL50" s="238"/>
    </row>
    <row r="51" spans="2:38" ht="23">
      <c r="C51" s="106" t="s">
        <v>149</v>
      </c>
      <c r="D51" s="32"/>
      <c r="E51" s="32"/>
      <c r="F51" s="32"/>
      <c r="G51" s="32"/>
      <c r="H51" s="32"/>
      <c r="I51" s="40"/>
      <c r="J51" s="40"/>
      <c r="K51" s="40"/>
      <c r="Y51" s="207"/>
    </row>
    <row r="52" spans="2:38" ht="6" customHeight="1">
      <c r="C52" s="41"/>
      <c r="G52" s="32"/>
      <c r="H52" s="32"/>
      <c r="I52" s="40"/>
      <c r="J52" s="40"/>
      <c r="K52" s="40"/>
      <c r="Y52" s="207"/>
    </row>
    <row r="53" spans="2:38" ht="24" customHeight="1" outlineLevel="1">
      <c r="C53" s="126" t="s">
        <v>150</v>
      </c>
      <c r="D53" s="76"/>
      <c r="E53" s="76"/>
      <c r="F53" s="120" t="s">
        <v>102</v>
      </c>
      <c r="G53" s="220" t="s">
        <v>103</v>
      </c>
      <c r="H53" s="112"/>
      <c r="I53" s="113"/>
      <c r="J53" s="113"/>
      <c r="K53" s="113"/>
      <c r="Y53" s="207"/>
    </row>
    <row r="54" spans="2:38" ht="24" customHeight="1" outlineLevel="1">
      <c r="C54" s="111" t="s">
        <v>38</v>
      </c>
      <c r="D54" s="111"/>
      <c r="E54" s="111"/>
      <c r="F54" s="125"/>
      <c r="G54" s="221"/>
      <c r="H54" s="114"/>
      <c r="I54" s="113"/>
      <c r="J54" s="113"/>
      <c r="K54" s="113"/>
      <c r="Y54" s="207"/>
    </row>
    <row r="55" spans="2:38" ht="24" customHeight="1" outlineLevel="1">
      <c r="C55" s="76" t="s">
        <v>154</v>
      </c>
      <c r="D55" s="76"/>
      <c r="E55" s="76"/>
      <c r="F55" s="114"/>
      <c r="G55" s="222"/>
      <c r="H55" s="114"/>
      <c r="I55" s="113"/>
      <c r="J55" s="113"/>
      <c r="K55" s="113"/>
    </row>
    <row r="56" spans="2:38" ht="35.15" customHeight="1" outlineLevel="1">
      <c r="C56" s="79" t="s">
        <v>151</v>
      </c>
      <c r="D56" s="79"/>
      <c r="E56" s="79"/>
      <c r="F56" s="115">
        <f>+F54-F55</f>
        <v>0</v>
      </c>
      <c r="G56" s="224">
        <f>+G54-G55</f>
        <v>0</v>
      </c>
      <c r="H56" s="116"/>
      <c r="I56" s="113"/>
      <c r="J56" s="113"/>
      <c r="K56" s="113"/>
    </row>
    <row r="57" spans="2:38" ht="24" customHeight="1" outlineLevel="1">
      <c r="C57" s="273" t="s">
        <v>153</v>
      </c>
      <c r="D57" s="273"/>
      <c r="E57" s="273"/>
      <c r="F57" s="121"/>
      <c r="G57" s="223">
        <v>0</v>
      </c>
      <c r="H57" s="117"/>
      <c r="I57" s="113"/>
      <c r="J57" s="113"/>
      <c r="K57" s="113"/>
    </row>
    <row r="58" spans="2:38" ht="8.15" customHeight="1" outlineLevel="1">
      <c r="C58" s="98"/>
      <c r="D58" s="76"/>
      <c r="E58" s="76"/>
      <c r="F58" s="118" t="s">
        <v>4</v>
      </c>
      <c r="G58" s="112" t="s">
        <v>4</v>
      </c>
      <c r="H58" s="112"/>
      <c r="I58" s="113"/>
      <c r="J58" s="113"/>
      <c r="K58" s="113"/>
    </row>
    <row r="59" spans="2:38" ht="35.15" customHeight="1">
      <c r="C59" s="79" t="s">
        <v>152</v>
      </c>
      <c r="D59" s="79"/>
      <c r="E59" s="79"/>
      <c r="F59" s="119"/>
      <c r="G59" s="79"/>
      <c r="H59" s="79"/>
      <c r="I59" s="122">
        <f>+((+F56/365*(365-F57)))</f>
        <v>0</v>
      </c>
      <c r="J59" s="122" t="s">
        <v>4</v>
      </c>
      <c r="K59" s="122">
        <f>+((+G56/365*(365-G57)))</f>
        <v>0</v>
      </c>
    </row>
    <row r="60" spans="2:38" ht="28" customHeight="1">
      <c r="C60" s="41"/>
    </row>
    <row r="61" spans="2:38" s="37" customFormat="1" ht="23">
      <c r="C61" s="272" t="s">
        <v>39</v>
      </c>
      <c r="D61" s="272"/>
      <c r="E61" s="272"/>
      <c r="F61" s="272"/>
      <c r="G61" s="209"/>
      <c r="H61" s="210"/>
      <c r="I61" s="211"/>
      <c r="J61" s="212"/>
      <c r="K61" s="212"/>
      <c r="Y61" s="29"/>
    </row>
    <row r="62" spans="2:38" s="37" customFormat="1" ht="6" customHeight="1">
      <c r="C62" s="106"/>
      <c r="D62" s="106"/>
      <c r="E62" s="106"/>
      <c r="F62" s="106"/>
      <c r="G62" s="123"/>
      <c r="H62" s="63"/>
      <c r="I62" s="62"/>
      <c r="J62" s="38"/>
      <c r="K62" s="38"/>
      <c r="Y62" s="29"/>
    </row>
    <row r="63" spans="2:38" s="37" customFormat="1" ht="24" customHeight="1">
      <c r="C63" s="35"/>
      <c r="H63" s="42"/>
      <c r="I63" s="183" t="s">
        <v>102</v>
      </c>
      <c r="J63" s="183"/>
      <c r="K63" s="183" t="s">
        <v>103</v>
      </c>
      <c r="Z63" s="29"/>
    </row>
    <row r="64" spans="2:38" ht="24" customHeight="1" outlineLevel="1">
      <c r="B64" s="76"/>
      <c r="C64" s="173" t="s">
        <v>40</v>
      </c>
      <c r="D64" s="173"/>
      <c r="E64" s="173"/>
      <c r="F64" s="173"/>
      <c r="G64" s="173"/>
      <c r="H64" s="173"/>
      <c r="I64" s="194"/>
      <c r="J64" s="195"/>
      <c r="K64" s="196"/>
      <c r="L64" s="181"/>
      <c r="M64" s="76"/>
      <c r="N64" s="78"/>
    </row>
    <row r="65" spans="1:26" ht="24" customHeight="1" outlineLevel="1">
      <c r="B65" s="76"/>
      <c r="C65" s="111" t="s">
        <v>41</v>
      </c>
      <c r="D65" s="111"/>
      <c r="E65" s="111"/>
      <c r="F65" s="111"/>
      <c r="G65" s="111"/>
      <c r="H65" s="111"/>
      <c r="I65" s="201"/>
      <c r="J65" s="202"/>
      <c r="K65" s="203"/>
      <c r="L65" s="181"/>
      <c r="M65" s="76"/>
      <c r="N65" s="78"/>
    </row>
    <row r="66" spans="1:26" ht="24" customHeight="1" outlineLevel="1">
      <c r="B66" s="76"/>
      <c r="C66" s="197" t="s">
        <v>42</v>
      </c>
      <c r="D66" s="197"/>
      <c r="E66" s="197"/>
      <c r="F66" s="197"/>
      <c r="G66" s="197"/>
      <c r="H66" s="197"/>
      <c r="I66" s="198"/>
      <c r="J66" s="199"/>
      <c r="K66" s="200"/>
      <c r="L66" s="181"/>
      <c r="M66" s="76"/>
      <c r="N66" s="78"/>
    </row>
    <row r="67" spans="1:26" ht="24" customHeight="1" outlineLevel="1">
      <c r="B67" s="76"/>
      <c r="C67" s="173" t="s">
        <v>43</v>
      </c>
      <c r="D67" s="173"/>
      <c r="E67" s="173"/>
      <c r="F67" s="173"/>
      <c r="G67" s="173"/>
      <c r="H67" s="173"/>
      <c r="I67" s="194"/>
      <c r="J67" s="195"/>
      <c r="K67" s="196"/>
      <c r="L67" s="181"/>
      <c r="M67" s="76"/>
      <c r="N67" s="78"/>
      <c r="Z67" s="37"/>
    </row>
    <row r="68" spans="1:26" ht="24" customHeight="1" outlineLevel="1">
      <c r="B68" s="76"/>
      <c r="C68" s="111" t="s">
        <v>44</v>
      </c>
      <c r="D68" s="111"/>
      <c r="E68" s="111"/>
      <c r="F68" s="111"/>
      <c r="G68" s="111"/>
      <c r="H68" s="111"/>
      <c r="I68" s="201"/>
      <c r="J68" s="202"/>
      <c r="K68" s="203"/>
      <c r="L68" s="181"/>
      <c r="M68" s="76"/>
      <c r="N68" s="78"/>
    </row>
    <row r="69" spans="1:26" ht="24" customHeight="1" outlineLevel="1">
      <c r="B69" s="76"/>
      <c r="C69" s="197" t="s">
        <v>45</v>
      </c>
      <c r="D69" s="197"/>
      <c r="E69" s="197"/>
      <c r="F69" s="197"/>
      <c r="G69" s="197"/>
      <c r="H69" s="197"/>
      <c r="I69" s="198"/>
      <c r="J69" s="199"/>
      <c r="K69" s="200"/>
      <c r="L69" s="181"/>
      <c r="M69" s="76"/>
      <c r="N69" s="78"/>
    </row>
    <row r="70" spans="1:26" ht="24" customHeight="1" outlineLevel="1">
      <c r="B70" s="76"/>
      <c r="C70" s="186" t="s">
        <v>46</v>
      </c>
      <c r="D70" s="186"/>
      <c r="E70" s="186"/>
      <c r="F70" s="186"/>
      <c r="G70" s="186"/>
      <c r="H70" s="186"/>
      <c r="I70" s="188"/>
      <c r="J70" s="189"/>
      <c r="K70" s="190"/>
      <c r="L70" s="181"/>
      <c r="M70" s="76"/>
      <c r="N70" s="78"/>
    </row>
    <row r="71" spans="1:26" ht="24" customHeight="1" outlineLevel="1">
      <c r="B71" s="76"/>
      <c r="C71" s="111" t="s">
        <v>47</v>
      </c>
      <c r="D71" s="111"/>
      <c r="E71" s="111"/>
      <c r="F71" s="111"/>
      <c r="G71" s="111"/>
      <c r="H71" s="111"/>
      <c r="I71" s="201"/>
      <c r="J71" s="202"/>
      <c r="K71" s="203"/>
      <c r="L71" s="181"/>
      <c r="M71" s="76"/>
      <c r="N71" s="78"/>
    </row>
    <row r="72" spans="1:26" ht="24" customHeight="1" outlineLevel="1">
      <c r="B72" s="76"/>
      <c r="C72" s="186" t="s">
        <v>48</v>
      </c>
      <c r="D72" s="186"/>
      <c r="E72" s="186"/>
      <c r="F72" s="186"/>
      <c r="G72" s="186"/>
      <c r="H72" s="186"/>
      <c r="I72" s="188"/>
      <c r="J72" s="189"/>
      <c r="K72" s="190"/>
      <c r="L72" s="181"/>
      <c r="M72" s="76"/>
      <c r="N72" s="78"/>
    </row>
    <row r="73" spans="1:26" ht="24" customHeight="1" outlineLevel="1">
      <c r="B73" s="76"/>
      <c r="C73" s="111" t="s">
        <v>49</v>
      </c>
      <c r="D73" s="111"/>
      <c r="E73" s="111"/>
      <c r="F73" s="111"/>
      <c r="G73" s="111"/>
      <c r="H73" s="111"/>
      <c r="I73" s="201"/>
      <c r="J73" s="202"/>
      <c r="K73" s="203"/>
      <c r="L73" s="181"/>
      <c r="M73" s="76"/>
      <c r="N73" s="78"/>
    </row>
    <row r="74" spans="1:26" ht="24" customHeight="1" outlineLevel="1">
      <c r="B74" s="76"/>
      <c r="C74" s="111" t="s">
        <v>50</v>
      </c>
      <c r="D74" s="111"/>
      <c r="E74" s="111"/>
      <c r="F74" s="111"/>
      <c r="G74" s="111"/>
      <c r="H74" s="111"/>
      <c r="I74" s="201"/>
      <c r="J74" s="202"/>
      <c r="K74" s="203"/>
      <c r="L74" s="181"/>
      <c r="M74" s="76"/>
      <c r="N74" s="78"/>
      <c r="O74" s="45"/>
    </row>
    <row r="75" spans="1:26" ht="24" customHeight="1" outlineLevel="1">
      <c r="B75" s="76"/>
      <c r="C75" s="197" t="s">
        <v>51</v>
      </c>
      <c r="D75" s="197"/>
      <c r="E75" s="197"/>
      <c r="F75" s="197"/>
      <c r="G75" s="197"/>
      <c r="H75" s="197"/>
      <c r="I75" s="198"/>
      <c r="J75" s="199"/>
      <c r="K75" s="200"/>
      <c r="L75" s="181"/>
      <c r="M75" s="76"/>
      <c r="N75" s="78"/>
    </row>
    <row r="76" spans="1:26" ht="24" customHeight="1" outlineLevel="1">
      <c r="B76" s="76"/>
      <c r="C76" s="191"/>
      <c r="D76" s="191"/>
      <c r="E76" s="191"/>
      <c r="F76" s="187"/>
      <c r="G76" s="187"/>
      <c r="H76" s="186"/>
      <c r="I76" s="184"/>
      <c r="J76" s="184"/>
      <c r="K76" s="184"/>
      <c r="L76" s="185"/>
      <c r="M76" s="76"/>
      <c r="N76" s="76"/>
    </row>
    <row r="77" spans="1:26" s="37" customFormat="1" ht="28" customHeight="1" outlineLevel="1">
      <c r="A77" s="44"/>
      <c r="B77" s="76"/>
      <c r="C77" s="192" t="s">
        <v>52</v>
      </c>
      <c r="D77" s="191"/>
      <c r="E77" s="191"/>
      <c r="F77" s="193"/>
      <c r="G77" s="193"/>
      <c r="H77" s="186"/>
      <c r="I77" s="184"/>
      <c r="J77" s="184"/>
      <c r="K77" s="184"/>
      <c r="L77" s="185"/>
      <c r="M77" s="76"/>
      <c r="N77" s="76"/>
      <c r="Z77" s="29"/>
    </row>
    <row r="78" spans="1:26" ht="24" customHeight="1" outlineLevel="2">
      <c r="B78" s="76"/>
      <c r="C78" s="127"/>
      <c r="D78" s="111"/>
      <c r="E78" s="111"/>
      <c r="F78" s="111"/>
      <c r="G78" s="111"/>
      <c r="H78" s="111"/>
      <c r="I78" s="201" t="s">
        <v>4</v>
      </c>
      <c r="J78" s="202" t="s">
        <v>4</v>
      </c>
      <c r="K78" s="203" t="s">
        <v>4</v>
      </c>
      <c r="L78" s="124"/>
      <c r="M78" s="182" t="s">
        <v>4</v>
      </c>
      <c r="N78" s="78"/>
    </row>
    <row r="79" spans="1:26" ht="24" customHeight="1" outlineLevel="2">
      <c r="B79" s="76"/>
      <c r="C79" s="127" t="s">
        <v>4</v>
      </c>
      <c r="D79" s="111"/>
      <c r="E79" s="111"/>
      <c r="F79" s="111"/>
      <c r="G79" s="111"/>
      <c r="H79" s="111"/>
      <c r="I79" s="201"/>
      <c r="J79" s="202"/>
      <c r="K79" s="203"/>
      <c r="L79" s="124"/>
      <c r="M79" s="76"/>
      <c r="N79" s="78"/>
    </row>
    <row r="80" spans="1:26" ht="24" customHeight="1" outlineLevel="2">
      <c r="B80" s="76"/>
      <c r="C80" s="127" t="s">
        <v>4</v>
      </c>
      <c r="D80" s="111"/>
      <c r="E80" s="111"/>
      <c r="F80" s="111"/>
      <c r="G80" s="111"/>
      <c r="H80" s="111"/>
      <c r="I80" s="201"/>
      <c r="J80" s="202"/>
      <c r="K80" s="203"/>
      <c r="L80" s="124"/>
      <c r="M80" s="76"/>
      <c r="N80" s="78"/>
    </row>
    <row r="81" spans="1:26" ht="24" customHeight="1" outlineLevel="2">
      <c r="B81" s="76"/>
      <c r="C81" s="127" t="s">
        <v>4</v>
      </c>
      <c r="D81" s="111"/>
      <c r="E81" s="111"/>
      <c r="F81" s="111"/>
      <c r="G81" s="111"/>
      <c r="H81" s="111"/>
      <c r="I81" s="201"/>
      <c r="J81" s="202"/>
      <c r="K81" s="203"/>
      <c r="L81" s="124"/>
      <c r="M81" s="76"/>
      <c r="N81" s="78"/>
    </row>
    <row r="82" spans="1:26" ht="24" customHeight="1" outlineLevel="2">
      <c r="B82" s="76"/>
      <c r="C82" s="127" t="s">
        <v>4</v>
      </c>
      <c r="D82" s="111"/>
      <c r="E82" s="111"/>
      <c r="F82" s="111"/>
      <c r="G82" s="111"/>
      <c r="H82" s="111"/>
      <c r="I82" s="213"/>
      <c r="J82" s="202"/>
      <c r="K82" s="203"/>
      <c r="L82" s="124"/>
      <c r="M82" s="76"/>
      <c r="N82" s="78"/>
      <c r="Z82" s="37"/>
    </row>
    <row r="83" spans="1:26" s="208" customFormat="1" ht="20.25" customHeight="1">
      <c r="G83" s="214" t="s">
        <v>124</v>
      </c>
      <c r="M83" s="45"/>
    </row>
    <row r="84" spans="1:26" ht="9.75" customHeight="1">
      <c r="M84" s="45" t="s">
        <v>4</v>
      </c>
    </row>
    <row r="85" spans="1:26" s="76" customFormat="1" ht="35.15" customHeight="1">
      <c r="C85" s="79" t="s">
        <v>53</v>
      </c>
      <c r="D85" s="79"/>
      <c r="E85" s="79"/>
      <c r="F85" s="79"/>
      <c r="G85" s="79"/>
      <c r="H85" s="79"/>
      <c r="I85" s="146">
        <f>SUM(I64:I82)+I59</f>
        <v>0</v>
      </c>
      <c r="J85" s="146" t="s">
        <v>4</v>
      </c>
      <c r="K85" s="146">
        <f>SUM(K64:K82)+K59</f>
        <v>0</v>
      </c>
      <c r="Y85" s="147"/>
    </row>
    <row r="86" spans="1:26" ht="23.15" customHeight="1">
      <c r="A86" s="57"/>
      <c r="B86" s="57"/>
      <c r="C86" s="57"/>
      <c r="D86" s="57"/>
      <c r="E86" s="57"/>
      <c r="F86" s="57"/>
      <c r="G86" s="57"/>
      <c r="H86" s="57"/>
      <c r="I86" s="151"/>
      <c r="J86" s="151"/>
      <c r="K86" s="151"/>
    </row>
    <row r="87" spans="1:26" s="128" customFormat="1" ht="50.15" customHeight="1">
      <c r="A87" s="150"/>
      <c r="B87" s="274" t="s">
        <v>54</v>
      </c>
      <c r="C87" s="274"/>
      <c r="D87" s="274"/>
      <c r="E87" s="274"/>
      <c r="F87" s="274"/>
      <c r="I87" s="152">
        <f>+I34-I49-I85</f>
        <v>0</v>
      </c>
      <c r="J87" s="149"/>
      <c r="K87" s="153">
        <f>+K34-K49-K85</f>
        <v>0</v>
      </c>
      <c r="N87" s="148"/>
      <c r="P87" s="204">
        <f>+I49-I85</f>
        <v>0</v>
      </c>
    </row>
    <row r="88" spans="1:26" ht="19.5" customHeight="1">
      <c r="B88" s="32"/>
      <c r="I88" s="64"/>
      <c r="J88" s="65"/>
      <c r="K88" s="64"/>
    </row>
    <row r="89" spans="1:26" s="156" customFormat="1" ht="24" customHeight="1">
      <c r="B89" s="159" t="s">
        <v>110</v>
      </c>
      <c r="C89" s="160"/>
      <c r="D89" s="160"/>
      <c r="E89" s="160"/>
      <c r="F89" s="160"/>
      <c r="G89" s="160"/>
      <c r="H89" s="160"/>
      <c r="I89" s="217">
        <v>0</v>
      </c>
      <c r="J89" s="218"/>
      <c r="K89" s="219">
        <v>0</v>
      </c>
    </row>
    <row r="90" spans="1:26" ht="19.5" customHeight="1">
      <c r="B90" s="32"/>
      <c r="I90" s="64"/>
      <c r="J90" s="65"/>
      <c r="K90" s="64"/>
    </row>
    <row r="91" spans="1:26" s="156" customFormat="1" ht="24" customHeight="1" outlineLevel="1">
      <c r="B91" s="159" t="s">
        <v>127</v>
      </c>
      <c r="C91" s="160"/>
      <c r="D91" s="160"/>
      <c r="E91" s="160"/>
      <c r="F91" s="160"/>
      <c r="G91" s="160"/>
      <c r="H91" s="160"/>
      <c r="I91" s="161">
        <f>+I87+I89</f>
        <v>0</v>
      </c>
      <c r="J91" s="162"/>
      <c r="K91" s="163">
        <f>K87+K89</f>
        <v>0</v>
      </c>
    </row>
    <row r="92" spans="1:26" ht="19.5" customHeight="1" outlineLevel="1">
      <c r="B92" s="67"/>
      <c r="C92" s="68"/>
      <c r="D92" s="68"/>
      <c r="E92" s="68"/>
      <c r="F92" s="68"/>
      <c r="G92" s="68"/>
      <c r="H92" s="68"/>
      <c r="I92" s="69"/>
      <c r="J92" s="70"/>
      <c r="K92" s="69"/>
    </row>
    <row r="93" spans="1:26" s="156" customFormat="1" ht="24" customHeight="1">
      <c r="B93" s="82" t="s">
        <v>108</v>
      </c>
      <c r="E93" s="82"/>
      <c r="F93" s="157" t="s">
        <v>111</v>
      </c>
      <c r="G93" s="216" t="s">
        <v>125</v>
      </c>
      <c r="H93" s="82"/>
      <c r="I93" s="82"/>
      <c r="J93" s="82"/>
      <c r="K93" s="158" t="str">
        <f>IF(G93="N/A","",ROUND((+K91/12*G93),2))</f>
        <v/>
      </c>
    </row>
    <row r="94" spans="1:26" ht="52" customHeight="1">
      <c r="D94" s="43"/>
    </row>
    <row r="95" spans="1:26" ht="50.15" customHeight="1">
      <c r="A95" s="164"/>
      <c r="B95" s="132" t="s">
        <v>29</v>
      </c>
      <c r="C95" s="164"/>
      <c r="D95" s="164"/>
      <c r="I95" s="43"/>
      <c r="J95" s="43"/>
      <c r="K95" s="43"/>
    </row>
    <row r="96" spans="1:26" ht="6" customHeight="1">
      <c r="B96" s="31"/>
      <c r="I96" s="43"/>
      <c r="J96" s="43"/>
      <c r="K96" s="43"/>
    </row>
    <row r="97" spans="2:25" s="76" customFormat="1" ht="24" customHeight="1">
      <c r="B97" s="112"/>
      <c r="C97" s="173" t="s">
        <v>37</v>
      </c>
      <c r="D97" s="173"/>
      <c r="E97" s="173"/>
      <c r="F97" s="173"/>
      <c r="G97" s="173"/>
      <c r="H97" s="173"/>
      <c r="I97" s="174">
        <f>I34</f>
        <v>0</v>
      </c>
      <c r="J97" s="175"/>
      <c r="K97" s="176">
        <f>K34</f>
        <v>0</v>
      </c>
    </row>
    <row r="98" spans="2:25" s="76" customFormat="1" ht="24" customHeight="1">
      <c r="B98" s="112"/>
      <c r="C98" s="111" t="s">
        <v>31</v>
      </c>
      <c r="D98" s="111"/>
      <c r="E98" s="111"/>
      <c r="F98" s="111"/>
      <c r="G98" s="111"/>
      <c r="H98" s="111"/>
      <c r="I98" s="177">
        <f>SUM(I41:I47)</f>
        <v>0</v>
      </c>
      <c r="J98" s="172"/>
      <c r="K98" s="178">
        <f>SUM(K41:K47)</f>
        <v>0</v>
      </c>
    </row>
    <row r="99" spans="2:25" s="76" customFormat="1" ht="24" customHeight="1">
      <c r="B99" s="112"/>
      <c r="C99" s="76" t="s">
        <v>32</v>
      </c>
      <c r="I99" s="166">
        <f>+I85</f>
        <v>0</v>
      </c>
      <c r="J99" s="165"/>
      <c r="K99" s="169">
        <f>+K85</f>
        <v>0</v>
      </c>
    </row>
    <row r="100" spans="2:25" s="76" customFormat="1" ht="24" customHeight="1">
      <c r="B100" s="112"/>
      <c r="C100" s="225" t="s">
        <v>126</v>
      </c>
      <c r="D100" s="225"/>
      <c r="E100" s="225"/>
      <c r="F100" s="225"/>
      <c r="G100" s="225"/>
      <c r="H100" s="225"/>
      <c r="I100" s="226">
        <f>+I89</f>
        <v>0</v>
      </c>
      <c r="J100" s="227"/>
      <c r="K100" s="228">
        <f>+K89</f>
        <v>0</v>
      </c>
    </row>
    <row r="101" spans="2:25" s="76" customFormat="1" ht="8.15" customHeight="1">
      <c r="B101" s="112"/>
      <c r="I101" s="166"/>
      <c r="J101" s="165"/>
      <c r="K101" s="170"/>
    </row>
    <row r="102" spans="2:25" s="76" customFormat="1" ht="24" customHeight="1">
      <c r="B102" s="112"/>
      <c r="C102" s="79" t="s">
        <v>109</v>
      </c>
      <c r="D102" s="79"/>
      <c r="E102" s="79"/>
      <c r="F102" s="79"/>
      <c r="G102" s="79"/>
      <c r="H102" s="79"/>
      <c r="I102" s="167">
        <f>+I97-I98-I99+I100</f>
        <v>0</v>
      </c>
      <c r="J102" s="168"/>
      <c r="K102" s="171">
        <f>+K97-K98-K99+K100</f>
        <v>0</v>
      </c>
    </row>
    <row r="103" spans="2:25" ht="50.15" customHeight="1"/>
    <row r="104" spans="2:25" s="231" customFormat="1" ht="10" customHeight="1"/>
    <row r="105" spans="2:25" s="229" customFormat="1" ht="30" customHeight="1">
      <c r="C105" s="230" t="s">
        <v>131</v>
      </c>
      <c r="D105" s="230"/>
      <c r="E105" s="230" t="s">
        <v>129</v>
      </c>
    </row>
    <row r="106" spans="2:25" s="229" customFormat="1" ht="30" customHeight="1">
      <c r="C106" s="246"/>
      <c r="E106" s="246"/>
    </row>
    <row r="107" spans="2:25" s="229" customFormat="1"/>
    <row r="108" spans="2:25" s="229" customFormat="1" ht="30" customHeight="1">
      <c r="C108" s="230" t="s">
        <v>132</v>
      </c>
    </row>
    <row r="109" spans="2:25" s="229" customFormat="1" ht="30" customHeight="1">
      <c r="C109" s="246"/>
    </row>
    <row r="110" spans="2:25">
      <c r="I110" s="43"/>
    </row>
    <row r="112" spans="2:25" ht="20">
      <c r="B112" s="179" t="s">
        <v>112</v>
      </c>
      <c r="C112" s="179"/>
      <c r="D112" s="179"/>
      <c r="E112" s="179"/>
      <c r="F112" s="179"/>
      <c r="G112" s="179"/>
      <c r="Y112" s="34"/>
    </row>
    <row r="113" spans="2:25" ht="20">
      <c r="B113" s="179" t="s">
        <v>121</v>
      </c>
      <c r="C113" s="179"/>
      <c r="D113" s="179"/>
      <c r="E113" s="179"/>
      <c r="F113" s="179"/>
      <c r="G113" s="179"/>
      <c r="Y113" s="34"/>
    </row>
    <row r="114" spans="2:25" ht="20">
      <c r="B114" s="179" t="s">
        <v>122</v>
      </c>
      <c r="C114" s="179"/>
      <c r="D114" s="179"/>
      <c r="E114" s="179"/>
      <c r="F114" s="179"/>
      <c r="G114" s="179"/>
      <c r="Y114" s="34"/>
    </row>
    <row r="115" spans="2:25" ht="17.5" customHeight="1">
      <c r="B115" s="179"/>
      <c r="C115" s="179"/>
      <c r="D115" s="179"/>
      <c r="E115" s="179"/>
      <c r="F115" s="179"/>
      <c r="G115" s="179"/>
    </row>
    <row r="116" spans="2:25" ht="17.5" customHeight="1">
      <c r="B116" s="179"/>
      <c r="C116" s="179"/>
      <c r="D116" s="179"/>
      <c r="E116" s="179"/>
      <c r="F116" s="179"/>
      <c r="G116" s="179"/>
    </row>
    <row r="117" spans="2:25" ht="14.15" customHeight="1">
      <c r="B117" s="180" t="s">
        <v>115</v>
      </c>
      <c r="C117" s="180"/>
      <c r="D117" s="278" t="s">
        <v>117</v>
      </c>
      <c r="E117" s="279"/>
      <c r="F117" s="279"/>
      <c r="G117" s="279"/>
      <c r="H117" s="279"/>
      <c r="I117" s="279"/>
    </row>
    <row r="118" spans="2:25" ht="14.15" customHeight="1">
      <c r="B118" s="275" t="s">
        <v>116</v>
      </c>
      <c r="C118" s="275"/>
      <c r="D118" s="275" t="s">
        <v>118</v>
      </c>
      <c r="E118" s="275"/>
      <c r="F118" s="275"/>
      <c r="G118" s="275"/>
      <c r="H118" s="275"/>
      <c r="I118" s="275"/>
      <c r="J118" s="29" t="s">
        <v>4</v>
      </c>
    </row>
    <row r="119" spans="2:25" ht="14.15" customHeight="1">
      <c r="B119" s="275" t="s">
        <v>113</v>
      </c>
      <c r="C119" s="275"/>
      <c r="D119" s="275" t="s">
        <v>119</v>
      </c>
      <c r="E119" s="280"/>
      <c r="F119" s="280"/>
      <c r="G119" s="280"/>
      <c r="H119" s="280"/>
      <c r="I119" s="280"/>
    </row>
    <row r="120" spans="2:25" ht="14.15" customHeight="1">
      <c r="B120" s="275" t="s">
        <v>114</v>
      </c>
      <c r="C120" s="275"/>
      <c r="D120" s="275" t="s">
        <v>120</v>
      </c>
      <c r="E120" s="275"/>
      <c r="F120" s="275"/>
      <c r="G120" s="275"/>
      <c r="H120" s="275"/>
      <c r="I120" s="275"/>
    </row>
  </sheetData>
  <sheetProtection algorithmName="SHA-512" hashValue="curAetG9FUUSC/fgH4GPfgbWjKIm1Q8YB+DqUxmcUpgG0zK9vuIiCKIM+/WmQjL36hVFd/T4ye6C1fgR2xxIJQ==" saltValue="3Ri3a+y9JUFesqq5xIpsYw==" spinCount="100000" sheet="1" formatCells="0" formatColumns="0" formatRows="0" insertColumns="0" insertRows="0" insertHyperlinks="0" deleteColumns="0" deleteRows="0" sort="0" autoFilter="0" pivotTables="0"/>
  <mergeCells count="13">
    <mergeCell ref="A1:XFD1"/>
    <mergeCell ref="C61:F61"/>
    <mergeCell ref="C57:E57"/>
    <mergeCell ref="B87:F87"/>
    <mergeCell ref="B120:C120"/>
    <mergeCell ref="B119:C119"/>
    <mergeCell ref="B2:K2"/>
    <mergeCell ref="C3:K3"/>
    <mergeCell ref="B118:C118"/>
    <mergeCell ref="D117:I117"/>
    <mergeCell ref="D118:I118"/>
    <mergeCell ref="D119:I119"/>
    <mergeCell ref="D120:I120"/>
  </mergeCells>
  <phoneticPr fontId="69" type="noConversion"/>
  <conditionalFormatting sqref="C14:K17">
    <cfRule type="expression" dxfId="4" priority="1">
      <formula>NOT($G$12="Yes")</formula>
    </cfRule>
  </conditionalFormatting>
  <conditionalFormatting sqref="G61">
    <cfRule type="expression" dxfId="3" priority="12">
      <formula>$G$12="No"</formula>
    </cfRule>
  </conditionalFormatting>
  <conditionalFormatting sqref="I91:K91">
    <cfRule type="expression" dxfId="2" priority="14">
      <formula>AND($I$89="",$K$89="")</formula>
    </cfRule>
  </conditionalFormatting>
  <conditionalFormatting sqref="K93">
    <cfRule type="expression" dxfId="1" priority="13">
      <formula>ifblank($I$89)</formula>
    </cfRule>
  </conditionalFormatting>
  <conditionalFormatting sqref="L81:L82">
    <cfRule type="expression" dxfId="0" priority="15">
      <formula>NOT($G$12="No")</formula>
    </cfRule>
  </conditionalFormatting>
  <dataValidations disablePrompts="1" count="6">
    <dataValidation type="list" allowBlank="1" showInputMessage="1" showErrorMessage="1" sqref="H57" xr:uid="{66E3620E-5085-4044-8A97-4965FDC6C0F2}">
      <formula1>$Y$48:$Y$50</formula1>
    </dataValidation>
    <dataValidation type="list" allowBlank="1" showInputMessage="1" showErrorMessage="1" sqref="G12:H13" xr:uid="{B1003557-956F-410D-846A-432EAD30A7F7}">
      <formula1>"Yes,No"</formula1>
    </dataValidation>
    <dataValidation type="list" allowBlank="1" showInputMessage="1" showErrorMessage="1" promptTitle="Policy Months" prompt="Alternative Policy Months 18 or 24" sqref="H93" xr:uid="{7AE1BB28-8BEB-4377-A987-C4C4BB524B02}">
      <formula1>"18,24"</formula1>
    </dataValidation>
    <dataValidation type="list" allowBlank="1" showInputMessage="1" showErrorMessage="1" promptTitle="Policy Months" prompt="Alternative Policy Months 18 or 24" sqref="G93" xr:uid="{1D9EC282-2799-1F47-8483-9FE4D185E3FC}">
      <formula1>"N/A,18,24"</formula1>
    </dataValidation>
    <dataValidation type="list" allowBlank="1" showInputMessage="1" showErrorMessage="1" sqref="F57:G57" xr:uid="{96364ED6-835A-4592-921A-99525FD72CBA}">
      <formula1>$Y$43:$Y$50</formula1>
    </dataValidation>
    <dataValidation type="list" allowBlank="1" showInputMessage="1" showErrorMessage="1" sqref="G14" xr:uid="{A5D4B318-A580-4A9E-8475-20E55A37D898}">
      <formula1>$AL$32:$AL$55</formula1>
    </dataValidation>
  </dataValidations>
  <pageMargins left="0.2" right="0.2" top="0.25" bottom="0.25" header="0.3" footer="0.3"/>
  <pageSetup scale="38" orientation="portrait" r:id="rId1"/>
  <headerFooter>
    <oddFooter>&amp;LCompleted by: ________________&amp;RCompleted on &amp;D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Q11"/>
  <sheetViews>
    <sheetView workbookViewId="0">
      <selection activeCell="F6" sqref="F6"/>
    </sheetView>
  </sheetViews>
  <sheetFormatPr defaultColWidth="8.81640625" defaultRowHeight="12.5"/>
  <cols>
    <col min="3" max="3" width="11" customWidth="1"/>
    <col min="4" max="5" width="6.453125" customWidth="1"/>
    <col min="6" max="6" width="10.1796875" customWidth="1"/>
    <col min="9" max="9" width="11.453125" customWidth="1"/>
    <col min="10" max="10" width="10" customWidth="1"/>
    <col min="13" max="13" width="7" customWidth="1"/>
    <col min="14" max="14" width="14.1796875" customWidth="1"/>
    <col min="15" max="15" width="13.81640625" customWidth="1"/>
    <col min="16" max="16" width="14" customWidth="1"/>
  </cols>
  <sheetData>
    <row r="1" spans="1:17" ht="36.75" customHeight="1">
      <c r="A1" s="281" t="s">
        <v>56</v>
      </c>
      <c r="B1" s="281"/>
      <c r="C1" s="281"/>
      <c r="D1" s="281"/>
      <c r="E1" s="281"/>
      <c r="F1" s="281"/>
      <c r="G1" s="281"/>
      <c r="H1" s="281"/>
      <c r="I1" s="281"/>
      <c r="J1" s="282" t="s">
        <v>57</v>
      </c>
      <c r="K1" s="282"/>
      <c r="L1" s="282"/>
      <c r="M1" s="282"/>
      <c r="N1" s="282"/>
      <c r="O1" s="49" t="s">
        <v>58</v>
      </c>
      <c r="P1" s="4"/>
    </row>
    <row r="2" spans="1:17" ht="25">
      <c r="A2" s="5" t="s">
        <v>59</v>
      </c>
      <c r="B2" s="6" t="s">
        <v>60</v>
      </c>
      <c r="C2" s="5" t="s">
        <v>61</v>
      </c>
      <c r="D2" s="6" t="s">
        <v>62</v>
      </c>
      <c r="E2" s="6" t="s">
        <v>63</v>
      </c>
      <c r="F2" s="5" t="s">
        <v>64</v>
      </c>
      <c r="G2" s="7" t="s">
        <v>65</v>
      </c>
      <c r="H2" s="5" t="s">
        <v>66</v>
      </c>
      <c r="I2" s="5" t="s">
        <v>67</v>
      </c>
      <c r="J2" s="5" t="s">
        <v>68</v>
      </c>
      <c r="K2" s="5" t="s">
        <v>69</v>
      </c>
      <c r="L2" s="5" t="s">
        <v>70</v>
      </c>
      <c r="M2" s="5" t="s">
        <v>71</v>
      </c>
      <c r="N2" s="50" t="s">
        <v>72</v>
      </c>
      <c r="O2" s="50" t="s">
        <v>73</v>
      </c>
      <c r="P2" s="8" t="s">
        <v>74</v>
      </c>
    </row>
    <row r="3" spans="1:17" ht="37.5">
      <c r="A3" s="14" t="s">
        <v>75</v>
      </c>
      <c r="B3" s="51" t="s">
        <v>76</v>
      </c>
      <c r="C3" s="51" t="s">
        <v>77</v>
      </c>
      <c r="D3" s="52" t="s">
        <v>78</v>
      </c>
      <c r="E3" s="53">
        <v>11222</v>
      </c>
      <c r="F3" s="51" t="s">
        <v>79</v>
      </c>
      <c r="G3" s="54">
        <v>11400</v>
      </c>
      <c r="H3" s="55">
        <v>1954</v>
      </c>
      <c r="I3" s="13">
        <v>2</v>
      </c>
      <c r="J3" s="13" t="s">
        <v>80</v>
      </c>
      <c r="K3" s="13" t="s">
        <v>80</v>
      </c>
      <c r="L3" s="18">
        <v>0.02</v>
      </c>
      <c r="M3" s="16" t="s">
        <v>81</v>
      </c>
      <c r="N3" s="17">
        <v>3319680</v>
      </c>
      <c r="O3" s="9">
        <v>2340000</v>
      </c>
      <c r="P3" s="10">
        <f t="shared" ref="P3:P10" si="0">SUM(N3:O3)</f>
        <v>5659680</v>
      </c>
      <c r="Q3" s="11"/>
    </row>
    <row r="4" spans="1:17" ht="37.5">
      <c r="A4" s="14" t="s">
        <v>82</v>
      </c>
      <c r="B4" s="51" t="s">
        <v>83</v>
      </c>
      <c r="C4" s="51" t="s">
        <v>77</v>
      </c>
      <c r="D4" s="52" t="s">
        <v>78</v>
      </c>
      <c r="E4" s="53">
        <v>11222</v>
      </c>
      <c r="F4" s="51" t="s">
        <v>79</v>
      </c>
      <c r="G4" s="54">
        <v>19475</v>
      </c>
      <c r="H4" s="55">
        <v>1954</v>
      </c>
      <c r="I4" s="13">
        <v>2</v>
      </c>
      <c r="J4" s="13" t="s">
        <v>80</v>
      </c>
      <c r="K4" s="13" t="s">
        <v>80</v>
      </c>
      <c r="L4" s="18">
        <v>0.02</v>
      </c>
      <c r="M4" s="16" t="s">
        <v>81</v>
      </c>
      <c r="N4" s="17">
        <v>5671120</v>
      </c>
      <c r="O4" s="9">
        <v>1924000</v>
      </c>
      <c r="P4" s="10">
        <f t="shared" si="0"/>
        <v>7595120</v>
      </c>
      <c r="Q4" s="12"/>
    </row>
    <row r="5" spans="1:17" ht="37.5">
      <c r="A5" s="14" t="s">
        <v>84</v>
      </c>
      <c r="B5" s="51" t="s">
        <v>85</v>
      </c>
      <c r="C5" s="51" t="s">
        <v>77</v>
      </c>
      <c r="D5" s="52" t="s">
        <v>78</v>
      </c>
      <c r="E5" s="53">
        <v>11222</v>
      </c>
      <c r="F5" s="51" t="s">
        <v>79</v>
      </c>
      <c r="G5" s="54">
        <v>18050</v>
      </c>
      <c r="H5" s="55">
        <v>1954</v>
      </c>
      <c r="I5" s="13">
        <v>2</v>
      </c>
      <c r="J5" s="13" t="s">
        <v>80</v>
      </c>
      <c r="K5" s="13" t="s">
        <v>80</v>
      </c>
      <c r="L5" s="18">
        <v>0.02</v>
      </c>
      <c r="M5" s="16" t="s">
        <v>81</v>
      </c>
      <c r="N5" s="17">
        <v>6296160</v>
      </c>
      <c r="O5" s="9">
        <v>1300000</v>
      </c>
      <c r="P5" s="10">
        <f t="shared" si="0"/>
        <v>7596160</v>
      </c>
      <c r="Q5" s="12"/>
    </row>
    <row r="6" spans="1:17" ht="37.5">
      <c r="A6" s="14" t="s">
        <v>86</v>
      </c>
      <c r="B6" s="51" t="s">
        <v>87</v>
      </c>
      <c r="C6" s="51" t="s">
        <v>77</v>
      </c>
      <c r="D6" s="52" t="s">
        <v>78</v>
      </c>
      <c r="E6" s="53">
        <v>11222</v>
      </c>
      <c r="F6" s="51" t="s">
        <v>79</v>
      </c>
      <c r="G6" s="54">
        <v>15200</v>
      </c>
      <c r="H6" s="55">
        <v>1954</v>
      </c>
      <c r="I6" s="13">
        <v>2</v>
      </c>
      <c r="J6" s="13" t="s">
        <v>80</v>
      </c>
      <c r="K6" s="13" t="s">
        <v>80</v>
      </c>
      <c r="L6" s="18">
        <v>0.02</v>
      </c>
      <c r="M6" s="16" t="s">
        <v>81</v>
      </c>
      <c r="N6" s="17">
        <v>4511360</v>
      </c>
      <c r="O6" s="9">
        <v>1040000</v>
      </c>
      <c r="P6" s="10">
        <f t="shared" si="0"/>
        <v>5551360</v>
      </c>
      <c r="Q6" s="12"/>
    </row>
    <row r="7" spans="1:17" ht="37.5">
      <c r="A7" s="14" t="s">
        <v>88</v>
      </c>
      <c r="B7" s="51" t="s">
        <v>87</v>
      </c>
      <c r="C7" s="51" t="s">
        <v>77</v>
      </c>
      <c r="D7" s="52" t="s">
        <v>78</v>
      </c>
      <c r="E7" s="53">
        <v>11222</v>
      </c>
      <c r="F7" s="51" t="s">
        <v>89</v>
      </c>
      <c r="G7" s="54">
        <v>5000</v>
      </c>
      <c r="H7" s="55">
        <v>2009</v>
      </c>
      <c r="I7" s="13">
        <v>6</v>
      </c>
      <c r="J7" s="13" t="s">
        <v>80</v>
      </c>
      <c r="K7" s="13" t="s">
        <v>80</v>
      </c>
      <c r="L7" s="18">
        <v>0.02</v>
      </c>
      <c r="M7" s="16" t="s">
        <v>81</v>
      </c>
      <c r="N7" s="17">
        <v>0</v>
      </c>
      <c r="O7" s="9">
        <v>1924000</v>
      </c>
      <c r="P7" s="10">
        <f t="shared" si="0"/>
        <v>1924000</v>
      </c>
      <c r="Q7" s="12"/>
    </row>
    <row r="8" spans="1:17" ht="37.5">
      <c r="A8" s="14" t="s">
        <v>90</v>
      </c>
      <c r="B8" s="51" t="s">
        <v>91</v>
      </c>
      <c r="C8" s="51" t="s">
        <v>92</v>
      </c>
      <c r="D8" s="52" t="s">
        <v>93</v>
      </c>
      <c r="E8" s="53">
        <v>28401</v>
      </c>
      <c r="F8" s="51" t="s">
        <v>94</v>
      </c>
      <c r="G8" s="15">
        <v>95000</v>
      </c>
      <c r="H8" s="13">
        <v>2014</v>
      </c>
      <c r="I8" s="13">
        <v>6</v>
      </c>
      <c r="J8" s="13" t="s">
        <v>80</v>
      </c>
      <c r="K8" s="13" t="s">
        <v>80</v>
      </c>
      <c r="L8" s="18">
        <v>0.02</v>
      </c>
      <c r="M8" s="13" t="s">
        <v>95</v>
      </c>
      <c r="N8" s="17">
        <v>28158000</v>
      </c>
      <c r="O8" s="9">
        <v>7800000</v>
      </c>
      <c r="P8" s="10">
        <f t="shared" si="0"/>
        <v>35958000</v>
      </c>
    </row>
    <row r="9" spans="1:17" ht="37.5">
      <c r="A9" s="14" t="s">
        <v>96</v>
      </c>
      <c r="B9" s="51" t="s">
        <v>91</v>
      </c>
      <c r="C9" s="51" t="s">
        <v>92</v>
      </c>
      <c r="D9" s="52" t="s">
        <v>93</v>
      </c>
      <c r="E9" s="53">
        <v>28401</v>
      </c>
      <c r="F9" s="51" t="s">
        <v>94</v>
      </c>
      <c r="G9" s="15">
        <v>5000</v>
      </c>
      <c r="H9" s="13">
        <v>2014</v>
      </c>
      <c r="I9" s="13">
        <v>6</v>
      </c>
      <c r="J9" s="13" t="s">
        <v>80</v>
      </c>
      <c r="K9" s="13" t="s">
        <v>80</v>
      </c>
      <c r="L9" s="18">
        <v>0.02</v>
      </c>
      <c r="M9" s="13" t="s">
        <v>95</v>
      </c>
      <c r="N9" s="17">
        <v>1196000</v>
      </c>
      <c r="O9" s="9">
        <v>780000</v>
      </c>
      <c r="P9" s="10">
        <f t="shared" si="0"/>
        <v>1976000</v>
      </c>
    </row>
    <row r="10" spans="1:17" ht="37.5">
      <c r="A10" s="14" t="s">
        <v>97</v>
      </c>
      <c r="B10" s="51" t="s">
        <v>98</v>
      </c>
      <c r="C10" s="51" t="s">
        <v>99</v>
      </c>
      <c r="D10" s="52" t="s">
        <v>100</v>
      </c>
      <c r="E10" s="53">
        <v>33069</v>
      </c>
      <c r="F10" s="51" t="s">
        <v>94</v>
      </c>
      <c r="G10" s="15">
        <v>28000</v>
      </c>
      <c r="H10" s="13"/>
      <c r="I10" s="13">
        <v>6</v>
      </c>
      <c r="J10" s="13" t="s">
        <v>101</v>
      </c>
      <c r="K10" s="13" t="s">
        <v>80</v>
      </c>
      <c r="L10" s="18">
        <v>0.05</v>
      </c>
      <c r="M10" s="13" t="s">
        <v>95</v>
      </c>
      <c r="N10" s="17">
        <v>2620800</v>
      </c>
      <c r="O10" s="9">
        <v>780000</v>
      </c>
      <c r="P10" s="10">
        <f t="shared" si="0"/>
        <v>3400800</v>
      </c>
    </row>
    <row r="11" spans="1:17" ht="15.5">
      <c r="A11" s="14"/>
      <c r="B11" s="51"/>
      <c r="C11" s="51"/>
      <c r="D11" s="52"/>
      <c r="E11" s="53"/>
      <c r="F11" s="51"/>
      <c r="G11" s="15"/>
      <c r="H11" s="13"/>
      <c r="I11" s="13"/>
      <c r="J11" s="13"/>
      <c r="K11" s="13"/>
      <c r="L11" s="13"/>
      <c r="M11" s="13"/>
      <c r="N11" s="3">
        <f>SUM(N3:N10)</f>
        <v>51773120</v>
      </c>
      <c r="O11" s="3">
        <f>SUM(O3:O10)</f>
        <v>17888000</v>
      </c>
      <c r="P11" s="3">
        <f>SUM(P3:P10)</f>
        <v>69661120</v>
      </c>
    </row>
  </sheetData>
  <mergeCells count="2">
    <mergeCell ref="A1:I1"/>
    <mergeCell ref="J1:N1"/>
  </mergeCells>
  <pageMargins left="0.7" right="0.7" top="0.75" bottom="0.75" header="0.3" footer="0.3"/>
  <pageSetup scale="7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d 0 3 2 6 2 c 9 - b 2 6 0 - 4 2 5 f - 8 b 9 f - a 0 1 f 2 1 7 3 b f 9 3 "   x m l n s = " h t t p : / / s c h e m a s . m i c r o s o f t . c o m / D a t a M a s h u p " > A A A A A F Y E A A B Q S w M E F A A C A A g A D I c W W c 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A y H F 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h x Z Z L p a f q E 8 B A A C 7 A g A A E w A c A E Z v c m 1 1 b G F z L 1 N l Y 3 R p b 2 4 x L m 0 g o h g A K K A U A A A A A A A A A A A A A A A A A A A A A A A A A A A A t V B d a 8 I w F H 0 v 9 D + E 7 q W F E n A 6 X 4 Y P s z p Q m O D H J k O K x H r V z D R x y S 3 T S f / 7 0 t Y N m W M P g + U l c M + 5 9 3 w Y S J A r S c b V X 7 t 1 H d c x G 6 Z h S S Z s I Y C 0 i A B 0 H W L f W G U 6 K S Y l Q u + 1 S k f q z f h 9 o y T t q C R L Q a L f 5 p L p A + 1 A o t K d B m M + J w V / A n v 0 P d 6 4 m T 7 o 0 Z D j t P / 0 0 j s 8 P r 8 O 2 s O 7 l h e S i t u V i V p y u a Z t Z q D Z C E I S n Y 7 x Q g p W g i E E d m y 9 k T l a S 7 6 P h x 0 Q m Q l R 2 k Y r F J A U k J H Z G D R n g r / D k h b 6 l o 0 6 g z g g X J J y C 8 u V W a R E l s q a x e c Y B 6 7 D 5 X n u i 2 p q 1 z + W 0 9 0 n I G i U a W 3 b m C q 9 X S i 1 9 Y P j b M B S a H m n V S / O r Z 5 E y 4 n D 6 s K V F 2 2 Y X B f n r S n v q + e J Z t K s l E 4 r f w V o / E o u P B 6 9 k 2 v b X Z X F J s z z M / f f z l 7 G q P 8 9 R v 0 / Y v Q k N h u 0 w H / N 8 Q F Q S w E C L Q A U A A I A C A A M h x Z Z x F U M Y q U A A A D 3 A A A A E g A A A A A A A A A A A A A A A A A A A A A A Q 2 9 u Z m l n L 1 B h Y 2 t h Z 2 U u e G 1 s U E s B A i 0 A F A A C A A g A D I c W W Q / K 6 a u k A A A A 6 Q A A A B M A A A A A A A A A A A A A A A A A 8 Q A A A F t D b 2 5 0 Z W 5 0 X 1 R 5 c G V z X S 5 4 b W x Q S w E C L Q A U A A I A C A A M h x Z Z L p a f q E 8 B A A C 7 A g A A E w A A A A A A A A A A A A A A A A D i A Q A A R m 9 y b X V s Y X M v U 2 V j d G l v b j E u b V B L B Q Y A A A A A A w A D A M I A A A B + 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U E g A A A A A A A P I R 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U 3 R h d H V z I i B W Y W x 1 Z T 0 i c 0 N v b X B s Z X R l I i A v P j x F b n R y e S B U e X B l P S J G a W x s Q 2 9 s d W 1 u T m F t Z X M i I F Z h b H V l P S J z W y Z x d W 9 0 O 0 N v b H V t b j E m c X V v d D t d I i A v P j x F b n R y e S B U e X B l P S J G a W x s Q 2 9 s d W 1 u V H l w Z X M i I F Z h b H V l P S J z Q m c 9 P S I g L z 4 8 R W 5 0 c n k g V H l w Z T 0 i R m l s b E x h c 3 R V c G R h d G V k I i B W Y W x 1 Z T 0 i Z D I w M j Q t M D Y t M D R U M T U 6 M z U 6 M D k u M j Y z M T E 4 N 1 o i I C 8 + P E V u d H J 5 I F R 5 c G U 9 I k Z p b G x F c n J v c k N v d W 5 0 I i B W Y W x 1 Z T 0 i b D A i I C 8 + P E V u d H J 5 I F R 5 c G U 9 I k Z p b G x F c n J v c k N v Z G U i I F Z h b H V l P S J z V W 5 r b m 9 3 b i I g L z 4 8 R W 5 0 c n k g V H l w Z T 0 i R m l s b E N v d W 5 0 I i B W Y W x 1 Z T 0 i b D I i I C 8 + P E V u d H J 5 I F R 5 c G U 9 I k F k Z G V k V G 9 E Y X R h T W 9 k Z W w i I F Z h b H V l P S J s M C I g L z 4 8 R W 5 0 c n k g V H l w Z T 0 i U X V l c n l J R C I g V m F s d W U 9 I n M 0 M D d i N T l h N C 0 4 O T N m L T Q 0 Y T Y t Y j M w O S 1 i M T V k Z D U 5 Z T N i N T Q i I C 8 + P E V u d H J 5 I F R 5 c G U 9 I l J l b G F 0 a W 9 u c 2 h p c E l u Z m 9 D b 2 5 0 Y W l u Z X I i I F Z h b H V l P S J z e y Z x d W 9 0 O 2 N v b H V t b k N v d W 5 0 J n F 1 b 3 Q 7 O j E s J n F 1 b 3 Q 7 a 2 V 5 Q 2 9 s d W 1 u T m F t Z X M m c X V v d D s 6 W 1 0 s J n F 1 b 3 Q 7 c X V l c n l S Z W x h d G l v b n N o a X B z J n F 1 b 3 Q 7 O l t d L C Z x d W 9 0 O 2 N v b H V t b k l k Z W 5 0 a X R p Z X M m c X V v d D s 6 W y Z x d W 9 0 O 1 N l Y 3 R p b 2 4 x L 1 R h Y m x l L 0 F 1 d G 9 S Z W 1 v d m V k Q 2 9 s d W 1 u c z E u e 0 N v b H V t b j E s M H 0 m c X V v d D t d L C Z x d W 9 0 O 0 N v b H V t b k N v d W 5 0 J n F 1 b 3 Q 7 O j E s J n F 1 b 3 Q 7 S 2 V 5 Q 2 9 s d W 1 u T m F t Z X M m c X V v d D s 6 W 1 0 s J n F 1 b 3 Q 7 Q 2 9 s d W 1 u S W R l b n R p d G l l c y Z x d W 9 0 O z p b J n F 1 b 3 Q 7 U 2 V j d G l v b j E v V G F i b G U v Q X V 0 b 1 J l b W 9 2 Z W R D b 2 x 1 b W 5 z M S 5 7 Q 2 9 s d W 1 u M S w w f S Z x d W 9 0 O 1 0 s J n F 1 b 3 Q 7 U m V s Y X R p b 2 5 z a G l w S W 5 m b y Z x d W 9 0 O z p b X X 0 i I C 8 + P C 9 T d G F i b G V F b n R y a W V z P j w v S X R l b T 4 8 S X R l b T 4 8 S X R l b U x v Y 2 F 0 a W 9 u P j x J d G V t V H l w Z T 5 G b 3 J t d W x h P C 9 J d G V t V H l w Z T 4 8 S X R l b V B h d G g + U 2 V j d G l v b j E v V G F i b G U v U 2 9 1 c m N l P C 9 J d G V t U G F 0 a D 4 8 L 0 l 0 Z W 1 M b 2 N h d G l v b j 4 8 U 3 R h Y m x l R W 5 0 c m l l c y A v P j w v S X R l b T 4 8 S X R l b T 4 8 S X R l b U x v Y 2 F 0 a W 9 u P j x J d G V t V H l w Z T 5 G b 3 J t d W x h P C 9 J d G V t V H l w Z T 4 8 S X R l b V B h d G g + U 2 V j d G l v b j E v V G F i b G U x 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2 a W d h d G l v b l N 0 Z X B O Y W 1 l I i B W Y W x 1 Z T 0 i c 0 5 h d m l n Y X R p b 2 4 i I C 8 + P E V u d H J 5 I F R 5 c G U 9 I k Z p b G x l Z E N v b X B s Z X R l U m V z d W x 0 V G 9 X b 3 J r c 2 h l Z X Q i I F Z h b H V l P S J s M C I g L z 4 8 R W 5 0 c n k g V H l w Z T 0 i Q W R k Z W R U b 0 R h d G F N b 2 R l b C I g V m F s d W U 9 I m w w I i A v P j x F b n R y e S B U e X B l P S J G a W x s R X J y b 3 J D b 2 R l I i B W Y W x 1 Z T 0 i c 1 V u a 2 5 v d 2 4 i I C 8 + P E V u d H J 5 I F R 5 c G U 9 I k Z p b G x M Y X N 0 V X B k Y X R l Z C I g V m F s d W U 9 I m Q y M D I 0 L T A 2 L T A 0 V D E 1 O j U z O j E 0 L j c 5 O D g 5 M T d a I i A v P j x F b n R y e S B U e X B l P S J G a W x s U 3 R h d H V z I i B W Y W x 1 Z T 0 i c 0 N v b X B s Z X R l I i A v P j w v U 3 R h Y m x l R W 5 0 c m l l c z 4 8 L 0 l 0 Z W 0 + P E l 0 Z W 0 + P E l 0 Z W 1 M b 2 N h d G l v b j 4 8 S X R l b V R 5 c G U + R m 9 y b X V s Y T w v S X R l b V R 5 c G U + P E l 0 Z W 1 Q Y X R o P l N l Y 3 R p b 2 4 x L 1 R h Y m x l M T I v U 2 9 1 c m N l P C 9 J d G V t U G F 0 a D 4 8 L 0 l 0 Z W 1 M b 2 N h d G l v b j 4 8 U 3 R h Y m x l R W 5 0 c m l l c y A v P j w v S X R l b T 4 8 S X R l b T 4 8 S X R l b U x v Y 2 F 0 a W 9 u P j x J d G V t V H l w Z T 5 G b 3 J t d W x h P C 9 J d G V t V H l w Z T 4 8 S X R l b V B h d G g + U 2 V j d G l v b j E v V G F i b G U x M i 9 D a G F u Z 2 V k J T I w V H l w Z T w v S X R l b V B h d G g + P C 9 J d G V t T G 9 j Y X R p b 2 4 + P F N 0 Y W J s Z U V u d H J p Z X M g L z 4 8 L 0 l 0 Z W 0 + P E l 0 Z W 0 + P E l 0 Z W 1 M b 2 N h d G l v b j 4 8 S X R l b V R 5 c G U + R m 9 y b X V s Y T w v S X R l b V R 5 c G U + P E l 0 Z W 1 Q Y X R o P l N l Y 3 R p b 2 4 x L 1 R h Y m x l M T 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E i I C 8 + P E V u d H J 5 I F R 5 c G U 9 I k Z p b G x F c n J v c k N v Z G U i I F Z h b H V l P S J z V W 5 r b m 9 3 b i I g L z 4 8 R W 5 0 c n k g V H l w Z T 0 i R m l s b E V y c m 9 y Q 2 9 1 b n Q i I F Z h b H V l P S J s M C I g L z 4 8 R W 5 0 c n k g V H l w Z T 0 i R m l s b E x h c 3 R V c G R h d G V k I i B W Y W x 1 Z T 0 i Z D I w M j Q t M D Y t M D R U M T U 6 N T c 6 M T E u N T g 5 M j M x N F o i I C 8 + P E V u d H J 5 I F R 5 c G U 9 I k Z p b G x D b 2 x 1 b W 5 U e X B l c y I g V m F s d W U 9 I n N B d 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E z L 0 F 1 d G 9 S Z W 1 v d m V k Q 2 9 s d W 1 u c z E u e 0 N v b H V t b j E s M H 0 m c X V v d D t d L C Z x d W 9 0 O 0 N v b H V t b k N v d W 5 0 J n F 1 b 3 Q 7 O j E s J n F 1 b 3 Q 7 S 2 V 5 Q 2 9 s d W 1 u T m F t Z X M m c X V v d D s 6 W 1 0 s J n F 1 b 3 Q 7 Q 2 9 s d W 1 u S W R l b n R p d G l l c y Z x d W 9 0 O z p b J n F 1 b 3 Q 7 U 2 V j d G l v b j E v V G F i b G U x M y 9 B d X R v U m V t b 3 Z l Z E N v b H V t b n M x L n t D b 2 x 1 b W 4 x L D B 9 J n F 1 b 3 Q 7 X S w m c X V v d D t S Z W x h d G l v b n N o a X B J b m Z v J n F 1 b 3 Q 7 O l t d f S I g L z 4 8 L 1 N 0 Y W J s Z U V u d H J p Z X M + P C 9 J d G V t P j x J d G V t P j x J d G V t T G 9 j Y X R p b 2 4 + P E l 0 Z W 1 U e X B l P k Z v c m 1 1 b G E 8 L 0 l 0 Z W 1 U e X B l P j x J d G V t U G F 0 a D 5 T Z W N 0 a W 9 u M S 9 U Y W J s Z T E z L 1 N v d X J j Z T w v S X R l b V B h d G g + P C 9 J d G V t T G 9 j Y X R p b 2 4 + P F N 0 Y W J s Z U V u d H J p Z X M g L z 4 8 L 0 l 0 Z W 0 + P E l 0 Z W 0 + P E l 0 Z W 1 M b 2 N h d G l v b j 4 8 S X R l b V R 5 c G U + R m 9 y b X V s Y T w v S X R l b V R 5 c G U + P E l 0 Z W 1 Q Y X R o P l N l Y 3 R p b 2 4 x L 1 R h Y m x l M T M v Q 2 h h b m d l Z C U y M F R 5 c G U 8 L 0 l 0 Z W 1 Q Y X R o P j w v S X R l b U x v Y 2 F 0 a W 9 u P j x T d G F i b G V F b n R y a W V z I C 8 + P C 9 J d G V t P j w v S X R l b X M + P C 9 M b 2 N h b F B h Y 2 t h Z 2 V N Z X R h Z G F 0 Y U Z p b G U + F g A A A F B L B Q Y A A A A A A A A A A A A A A A A A A A A A A A D a A A A A A Q A A A N C M n d 8 B F d E R j H o A w E / C l + s B A A A A 3 Z h V Y k / Q P E e S h + l p P 2 f 6 K g A A A A A C A A A A A A A D Z g A A w A A A A B A A A A C P w o n U t 0 r 9 m H k i X o X C S H G w A A A A A A S A A A C g A A A A E A A A A G k O 5 x v O d + U e H R T G v U r G O h V Q A A A A N c d n w l L j i v I l p B V M k G l r T U Q d c 5 2 n X A i W X + Q x S i 4 e D D e V 7 V 1 R K w m k V 8 d B V N W / N Y x Y F Z C A W r e x z g m K Y L Z o h 9 i o f J A i a / + A T B g o D r 4 A 5 m b A o F E U A A A A k S B d L c H z z 9 M C 9 v X T B i a i G q W 1 l K 0 = < / D a t a M a s h u p > 
</file>

<file path=customXml/itemProps1.xml><?xml version="1.0" encoding="utf-8"?>
<ds:datastoreItem xmlns:ds="http://schemas.openxmlformats.org/officeDocument/2006/customXml" ds:itemID="{5460B02C-300C-41EE-AD71-3A1C22533E2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BI Worksheet</vt:lpstr>
      <vt:lpstr>BI Healthcare without Coins</vt:lpstr>
      <vt:lpstr>Wind Policy SOV</vt:lpstr>
      <vt:lpstr>'BI Healthcare without Coins'!Print_Area</vt:lpstr>
    </vt:vector>
  </TitlesOfParts>
  <Manager/>
  <Company>Susquehanna Bancshares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Converse</dc:creator>
  <cp:keywords/>
  <dc:description/>
  <cp:lastModifiedBy>Simon, William</cp:lastModifiedBy>
  <cp:revision/>
  <dcterms:created xsi:type="dcterms:W3CDTF">2015-04-07T13:50:23Z</dcterms:created>
  <dcterms:modified xsi:type="dcterms:W3CDTF">2026-01-20T16:33:07Z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6b266e40-2763-4531-86f0-f76c3451e11f</vt:lpwstr>
  </property>
  <property fmtid="{D5CDD505-2E9C-101B-9397-08002B2CF9AE}" pid="3" name="SBIClassification">
    <vt:lpwstr>PUBLIC</vt:lpwstr>
  </property>
  <property fmtid="{D5CDD505-2E9C-101B-9397-08002B2CF9AE}" pid="4" name="Version">
    <vt:i4>20</vt:i4>
  </property>
  <property fmtid="{D5CDD505-2E9C-101B-9397-08002B2CF9AE}" pid="5" name="tabName">
    <vt:lpwstr>2021 Property Renewal</vt:lpwstr>
  </property>
  <property fmtid="{D5CDD505-2E9C-101B-9397-08002B2CF9AE}" pid="6" name="tabIndex">
    <vt:lpwstr>03.03b</vt:lpwstr>
  </property>
  <property fmtid="{D5CDD505-2E9C-101B-9397-08002B2CF9AE}" pid="7" name="workpaperIndex">
    <vt:lpwstr>03b.01</vt:lpwstr>
  </property>
  <property fmtid="{D5CDD505-2E9C-101B-9397-08002B2CF9AE}" pid="8" name="MSIP_Label_290f5e94-b30f-4e73-9b6b-e333361c0d6b_Enabled">
    <vt:lpwstr>true</vt:lpwstr>
  </property>
  <property fmtid="{D5CDD505-2E9C-101B-9397-08002B2CF9AE}" pid="9" name="MSIP_Label_290f5e94-b30f-4e73-9b6b-e333361c0d6b_SetDate">
    <vt:lpwstr>2023-07-07T20:14:11Z</vt:lpwstr>
  </property>
  <property fmtid="{D5CDD505-2E9C-101B-9397-08002B2CF9AE}" pid="10" name="MSIP_Label_290f5e94-b30f-4e73-9b6b-e333361c0d6b_Method">
    <vt:lpwstr>Standard</vt:lpwstr>
  </property>
  <property fmtid="{D5CDD505-2E9C-101B-9397-08002B2CF9AE}" pid="11" name="MSIP_Label_290f5e94-b30f-4e73-9b6b-e333361c0d6b_Name">
    <vt:lpwstr>290f5e94-b30f-4e73-9b6b-e333361c0d6b</vt:lpwstr>
  </property>
  <property fmtid="{D5CDD505-2E9C-101B-9397-08002B2CF9AE}" pid="12" name="MSIP_Label_290f5e94-b30f-4e73-9b6b-e333361c0d6b_SiteId">
    <vt:lpwstr>399ead0d-c7c4-4583-88a4-d98814f80b0e</vt:lpwstr>
  </property>
  <property fmtid="{D5CDD505-2E9C-101B-9397-08002B2CF9AE}" pid="13" name="MSIP_Label_290f5e94-b30f-4e73-9b6b-e333361c0d6b_ActionId">
    <vt:lpwstr>1e432629-eeb4-42f5-a4ae-f8fad37a45ad</vt:lpwstr>
  </property>
  <property fmtid="{D5CDD505-2E9C-101B-9397-08002B2CF9AE}" pid="14" name="MSIP_Label_290f5e94-b30f-4e73-9b6b-e333361c0d6b_ContentBits">
    <vt:lpwstr>0</vt:lpwstr>
  </property>
</Properties>
</file>